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665" yWindow="-15" windowWidth="7650" windowHeight="4560" tabRatio="842"/>
  </bookViews>
  <sheets>
    <sheet name="Ag Magalhães_LE" sheetId="28" r:id="rId1"/>
    <sheet name="Ag Magalhães_LD" sheetId="45" r:id="rId2"/>
  </sheets>
  <definedNames>
    <definedName name="_xlnm._FilterDatabase" localSheetId="1" hidden="1">'Ag Magalhães_LD'!#REF!</definedName>
    <definedName name="_xlnm._FilterDatabase" localSheetId="0" hidden="1">'Ag Magalhães_LE'!#REF!</definedName>
    <definedName name="_xlnm.Print_Area" localSheetId="1">'Ag Magalhães_LD'!$A$1:$P$86</definedName>
    <definedName name="_xlnm.Print_Area" localSheetId="0">'Ag Magalhães_LE'!$A$1:$P$47</definedName>
    <definedName name="_xlnm.Print_Titles" localSheetId="1">'Ag Magalhães_LD'!$1:$8</definedName>
    <definedName name="_xlnm.Print_Titles" localSheetId="0">'Ag Magalhães_LE'!$1:$6</definedName>
  </definedNames>
  <calcPr calcId="124519"/>
</workbook>
</file>

<file path=xl/calcChain.xml><?xml version="1.0" encoding="utf-8"?>
<calcChain xmlns="http://schemas.openxmlformats.org/spreadsheetml/2006/main">
  <c r="P86" i="45"/>
  <c r="O86"/>
  <c r="J69"/>
  <c r="N69" s="1"/>
  <c r="P69" s="1"/>
  <c r="I69"/>
  <c r="M69" s="1"/>
  <c r="H69"/>
  <c r="L69" s="1"/>
  <c r="G69"/>
  <c r="K69" s="1"/>
  <c r="C86"/>
  <c r="D86"/>
  <c r="E86"/>
  <c r="B86"/>
  <c r="G65"/>
  <c r="H65"/>
  <c r="I65"/>
  <c r="J65"/>
  <c r="K65"/>
  <c r="L65"/>
  <c r="M65"/>
  <c r="N65"/>
  <c r="G66"/>
  <c r="H66"/>
  <c r="I66"/>
  <c r="J66"/>
  <c r="K66"/>
  <c r="L66"/>
  <c r="M66"/>
  <c r="N66"/>
  <c r="G67"/>
  <c r="H67"/>
  <c r="I67"/>
  <c r="J67"/>
  <c r="K67"/>
  <c r="L67"/>
  <c r="M67"/>
  <c r="N67"/>
  <c r="G68"/>
  <c r="H68"/>
  <c r="I68"/>
  <c r="J68"/>
  <c r="K68"/>
  <c r="L68"/>
  <c r="M68"/>
  <c r="N68"/>
  <c r="G22"/>
  <c r="H22"/>
  <c r="I22"/>
  <c r="J22"/>
  <c r="K22"/>
  <c r="L22"/>
  <c r="M22"/>
  <c r="N22"/>
  <c r="G23"/>
  <c r="H23"/>
  <c r="I23"/>
  <c r="J23"/>
  <c r="K23"/>
  <c r="L23"/>
  <c r="M23"/>
  <c r="N23"/>
  <c r="G24"/>
  <c r="H24"/>
  <c r="I24"/>
  <c r="J24"/>
  <c r="K24"/>
  <c r="L24"/>
  <c r="M24"/>
  <c r="N24"/>
  <c r="G25"/>
  <c r="H25"/>
  <c r="I25"/>
  <c r="J25"/>
  <c r="K25"/>
  <c r="L25"/>
  <c r="M25"/>
  <c r="N25"/>
  <c r="G26"/>
  <c r="H26"/>
  <c r="I26"/>
  <c r="J26"/>
  <c r="K26"/>
  <c r="L26"/>
  <c r="M26"/>
  <c r="N26"/>
  <c r="G27"/>
  <c r="H27"/>
  <c r="I27"/>
  <c r="J27"/>
  <c r="K27"/>
  <c r="L27"/>
  <c r="M27"/>
  <c r="N27"/>
  <c r="G28"/>
  <c r="H28"/>
  <c r="I28"/>
  <c r="J28"/>
  <c r="K28"/>
  <c r="L28"/>
  <c r="M28"/>
  <c r="N28"/>
  <c r="G29"/>
  <c r="H29"/>
  <c r="I29"/>
  <c r="J29"/>
  <c r="K29"/>
  <c r="L29"/>
  <c r="M29"/>
  <c r="N29"/>
  <c r="G30"/>
  <c r="H30"/>
  <c r="I30"/>
  <c r="J30"/>
  <c r="K30"/>
  <c r="L30"/>
  <c r="M30"/>
  <c r="N30"/>
  <c r="G31"/>
  <c r="H31"/>
  <c r="I31"/>
  <c r="J31"/>
  <c r="K31"/>
  <c r="L31"/>
  <c r="M31"/>
  <c r="N31"/>
  <c r="G32"/>
  <c r="H32"/>
  <c r="I32"/>
  <c r="J32"/>
  <c r="K32"/>
  <c r="L32"/>
  <c r="M32"/>
  <c r="N32"/>
  <c r="G33"/>
  <c r="H33"/>
  <c r="I33"/>
  <c r="J33"/>
  <c r="K33"/>
  <c r="L33"/>
  <c r="M33"/>
  <c r="N33"/>
  <c r="G34"/>
  <c r="H34"/>
  <c r="I34"/>
  <c r="J34"/>
  <c r="K34"/>
  <c r="L34"/>
  <c r="M34"/>
  <c r="N34"/>
  <c r="G35"/>
  <c r="H35"/>
  <c r="I35"/>
  <c r="J35"/>
  <c r="K35"/>
  <c r="L35"/>
  <c r="M35"/>
  <c r="N35"/>
  <c r="G36"/>
  <c r="H36"/>
  <c r="I36"/>
  <c r="J36"/>
  <c r="K36"/>
  <c r="L36"/>
  <c r="M36"/>
  <c r="N36"/>
  <c r="G37"/>
  <c r="H37"/>
  <c r="I37"/>
  <c r="J37"/>
  <c r="K37"/>
  <c r="L37"/>
  <c r="M37"/>
  <c r="N37"/>
  <c r="G38"/>
  <c r="H38"/>
  <c r="I38"/>
  <c r="J38"/>
  <c r="K38"/>
  <c r="L38"/>
  <c r="M38"/>
  <c r="N38"/>
  <c r="G39"/>
  <c r="H39"/>
  <c r="I39"/>
  <c r="J39"/>
  <c r="K39"/>
  <c r="L39"/>
  <c r="M39"/>
  <c r="N39"/>
  <c r="G40"/>
  <c r="H40"/>
  <c r="I40"/>
  <c r="J40"/>
  <c r="K40"/>
  <c r="L40"/>
  <c r="M40"/>
  <c r="N40"/>
  <c r="J64"/>
  <c r="N64" s="1"/>
  <c r="I64"/>
  <c r="M64" s="1"/>
  <c r="H64"/>
  <c r="L64"/>
  <c r="G64"/>
  <c r="K64" s="1"/>
  <c r="J63"/>
  <c r="N63" s="1"/>
  <c r="I63"/>
  <c r="M63" s="1"/>
  <c r="H63"/>
  <c r="L63" s="1"/>
  <c r="G63"/>
  <c r="K63" s="1"/>
  <c r="J62"/>
  <c r="N62" s="1"/>
  <c r="I62"/>
  <c r="M62" s="1"/>
  <c r="H62"/>
  <c r="L62" s="1"/>
  <c r="G62"/>
  <c r="K62" s="1"/>
  <c r="J61"/>
  <c r="N61" s="1"/>
  <c r="I61"/>
  <c r="M61" s="1"/>
  <c r="H61"/>
  <c r="L61" s="1"/>
  <c r="G61"/>
  <c r="K61" s="1"/>
  <c r="J60"/>
  <c r="N60" s="1"/>
  <c r="I60"/>
  <c r="M60" s="1"/>
  <c r="H60"/>
  <c r="L60" s="1"/>
  <c r="G60"/>
  <c r="K60" s="1"/>
  <c r="J59"/>
  <c r="N59" s="1"/>
  <c r="I59"/>
  <c r="M59" s="1"/>
  <c r="H59"/>
  <c r="L59" s="1"/>
  <c r="G59"/>
  <c r="K59" s="1"/>
  <c r="J58"/>
  <c r="N58" s="1"/>
  <c r="I58"/>
  <c r="M58" s="1"/>
  <c r="H58"/>
  <c r="L58" s="1"/>
  <c r="G58"/>
  <c r="K58" s="1"/>
  <c r="J57"/>
  <c r="N57" s="1"/>
  <c r="I57"/>
  <c r="M57" s="1"/>
  <c r="H57"/>
  <c r="L57" s="1"/>
  <c r="G57"/>
  <c r="K57" s="1"/>
  <c r="J56"/>
  <c r="N56" s="1"/>
  <c r="I56"/>
  <c r="M56" s="1"/>
  <c r="H56"/>
  <c r="L56" s="1"/>
  <c r="G56"/>
  <c r="K56" s="1"/>
  <c r="J55"/>
  <c r="N55" s="1"/>
  <c r="I55"/>
  <c r="M55" s="1"/>
  <c r="H55"/>
  <c r="L55" s="1"/>
  <c r="G55"/>
  <c r="K55" s="1"/>
  <c r="J54"/>
  <c r="N54" s="1"/>
  <c r="I54"/>
  <c r="M54" s="1"/>
  <c r="H54"/>
  <c r="L54" s="1"/>
  <c r="G54"/>
  <c r="K54" s="1"/>
  <c r="J53"/>
  <c r="N53" s="1"/>
  <c r="I53"/>
  <c r="M53" s="1"/>
  <c r="H53"/>
  <c r="L53" s="1"/>
  <c r="G53"/>
  <c r="K53" s="1"/>
  <c r="J52"/>
  <c r="N52" s="1"/>
  <c r="I52"/>
  <c r="M52" s="1"/>
  <c r="H52"/>
  <c r="L52" s="1"/>
  <c r="G52"/>
  <c r="K52" s="1"/>
  <c r="J51"/>
  <c r="N51" s="1"/>
  <c r="I51"/>
  <c r="M51" s="1"/>
  <c r="H51"/>
  <c r="L51" s="1"/>
  <c r="G51"/>
  <c r="K51" s="1"/>
  <c r="J50"/>
  <c r="N50" s="1"/>
  <c r="I50"/>
  <c r="M50" s="1"/>
  <c r="H50"/>
  <c r="L50" s="1"/>
  <c r="G50"/>
  <c r="K50" s="1"/>
  <c r="J49"/>
  <c r="N49" s="1"/>
  <c r="I49"/>
  <c r="M49" s="1"/>
  <c r="H49"/>
  <c r="L49" s="1"/>
  <c r="G49"/>
  <c r="K49" s="1"/>
  <c r="J48"/>
  <c r="N48" s="1"/>
  <c r="I48"/>
  <c r="M48" s="1"/>
  <c r="H48"/>
  <c r="L48" s="1"/>
  <c r="G48"/>
  <c r="K48" s="1"/>
  <c r="J47"/>
  <c r="N47" s="1"/>
  <c r="I47"/>
  <c r="M47" s="1"/>
  <c r="H47"/>
  <c r="L47" s="1"/>
  <c r="G47"/>
  <c r="K47" s="1"/>
  <c r="J46"/>
  <c r="N46" s="1"/>
  <c r="I46"/>
  <c r="M46" s="1"/>
  <c r="H46"/>
  <c r="L46" s="1"/>
  <c r="G46"/>
  <c r="K46" s="1"/>
  <c r="J45"/>
  <c r="N45" s="1"/>
  <c r="I45"/>
  <c r="M45" s="1"/>
  <c r="H45"/>
  <c r="L45" s="1"/>
  <c r="G45"/>
  <c r="K45" s="1"/>
  <c r="J44"/>
  <c r="N44" s="1"/>
  <c r="I44"/>
  <c r="M44" s="1"/>
  <c r="H44"/>
  <c r="L44" s="1"/>
  <c r="G44"/>
  <c r="K44" s="1"/>
  <c r="J43"/>
  <c r="N43" s="1"/>
  <c r="I43"/>
  <c r="M43" s="1"/>
  <c r="H43"/>
  <c r="L43" s="1"/>
  <c r="G43"/>
  <c r="K43" s="1"/>
  <c r="J42"/>
  <c r="N42" s="1"/>
  <c r="I42"/>
  <c r="M42" s="1"/>
  <c r="H42"/>
  <c r="L42" s="1"/>
  <c r="G42"/>
  <c r="K42" s="1"/>
  <c r="J41"/>
  <c r="N41" s="1"/>
  <c r="I41"/>
  <c r="M41" s="1"/>
  <c r="H41"/>
  <c r="L41" s="1"/>
  <c r="G41"/>
  <c r="K41" s="1"/>
  <c r="J21"/>
  <c r="N21" s="1"/>
  <c r="I21"/>
  <c r="M21" s="1"/>
  <c r="H21"/>
  <c r="L21" s="1"/>
  <c r="G21"/>
  <c r="K21" s="1"/>
  <c r="J20"/>
  <c r="N20" s="1"/>
  <c r="I20"/>
  <c r="M20" s="1"/>
  <c r="H20"/>
  <c r="L20" s="1"/>
  <c r="G20"/>
  <c r="K20" s="1"/>
  <c r="J19"/>
  <c r="N19" s="1"/>
  <c r="I19"/>
  <c r="M19" s="1"/>
  <c r="H19"/>
  <c r="L19" s="1"/>
  <c r="G19"/>
  <c r="K19" s="1"/>
  <c r="J18"/>
  <c r="N18" s="1"/>
  <c r="I18"/>
  <c r="M18" s="1"/>
  <c r="H18"/>
  <c r="L18" s="1"/>
  <c r="G18"/>
  <c r="K18" s="1"/>
  <c r="J17"/>
  <c r="N17" s="1"/>
  <c r="I17"/>
  <c r="M17" s="1"/>
  <c r="H17"/>
  <c r="L17" s="1"/>
  <c r="G17"/>
  <c r="K17" s="1"/>
  <c r="J16"/>
  <c r="N16" s="1"/>
  <c r="I16"/>
  <c r="M16" s="1"/>
  <c r="H16"/>
  <c r="L16" s="1"/>
  <c r="G16"/>
  <c r="K16" s="1"/>
  <c r="J15"/>
  <c r="N15" s="1"/>
  <c r="I15"/>
  <c r="M15" s="1"/>
  <c r="H15"/>
  <c r="L15" s="1"/>
  <c r="G15"/>
  <c r="K15" s="1"/>
  <c r="J14"/>
  <c r="N14" s="1"/>
  <c r="I14"/>
  <c r="M14" s="1"/>
  <c r="H14"/>
  <c r="L14" s="1"/>
  <c r="G14"/>
  <c r="K14" s="1"/>
  <c r="J13"/>
  <c r="N13" s="1"/>
  <c r="I13"/>
  <c r="M13" s="1"/>
  <c r="H13"/>
  <c r="L13" s="1"/>
  <c r="G13"/>
  <c r="K13" s="1"/>
  <c r="J12"/>
  <c r="N12" s="1"/>
  <c r="I12"/>
  <c r="M12"/>
  <c r="H12"/>
  <c r="L12"/>
  <c r="G12"/>
  <c r="K12"/>
  <c r="J11"/>
  <c r="J86"/>
  <c r="I11"/>
  <c r="I86"/>
  <c r="H11"/>
  <c r="H86"/>
  <c r="G11"/>
  <c r="G86"/>
  <c r="P10"/>
  <c r="O10"/>
  <c r="B47" i="28"/>
  <c r="G43"/>
  <c r="H43"/>
  <c r="I43"/>
  <c r="J43"/>
  <c r="K43"/>
  <c r="L43"/>
  <c r="M43"/>
  <c r="N43"/>
  <c r="G23"/>
  <c r="H23"/>
  <c r="I23"/>
  <c r="J23"/>
  <c r="K23"/>
  <c r="L23"/>
  <c r="M23"/>
  <c r="N23"/>
  <c r="G18"/>
  <c r="H18"/>
  <c r="I18"/>
  <c r="J18"/>
  <c r="K18"/>
  <c r="L18"/>
  <c r="M18"/>
  <c r="N18"/>
  <c r="H11"/>
  <c r="L11" s="1"/>
  <c r="I11"/>
  <c r="M11" s="1"/>
  <c r="J11"/>
  <c r="N11" s="1"/>
  <c r="H12"/>
  <c r="L12" s="1"/>
  <c r="I12"/>
  <c r="J12"/>
  <c r="M12"/>
  <c r="N12"/>
  <c r="H13"/>
  <c r="L13"/>
  <c r="I13"/>
  <c r="M13" s="1"/>
  <c r="J13"/>
  <c r="N13" s="1"/>
  <c r="G11"/>
  <c r="K11" s="1"/>
  <c r="C47"/>
  <c r="D47"/>
  <c r="E47"/>
  <c r="G12"/>
  <c r="K12" s="1"/>
  <c r="G13"/>
  <c r="K13" s="1"/>
  <c r="G14"/>
  <c r="K14" s="1"/>
  <c r="H14"/>
  <c r="I14"/>
  <c r="M14"/>
  <c r="J14"/>
  <c r="L14"/>
  <c r="N14"/>
  <c r="G15"/>
  <c r="H15"/>
  <c r="I15"/>
  <c r="J15"/>
  <c r="K15"/>
  <c r="L15"/>
  <c r="M15"/>
  <c r="N15"/>
  <c r="G16"/>
  <c r="H16"/>
  <c r="I16"/>
  <c r="J16"/>
  <c r="K16"/>
  <c r="L16"/>
  <c r="M16"/>
  <c r="N16"/>
  <c r="G17"/>
  <c r="H17"/>
  <c r="I17"/>
  <c r="J17"/>
  <c r="K17"/>
  <c r="L17"/>
  <c r="M17"/>
  <c r="N17"/>
  <c r="G19"/>
  <c r="H19"/>
  <c r="I19"/>
  <c r="J19"/>
  <c r="K19"/>
  <c r="L19"/>
  <c r="M19"/>
  <c r="N19"/>
  <c r="G20"/>
  <c r="H20"/>
  <c r="I20"/>
  <c r="J20"/>
  <c r="K20"/>
  <c r="L20"/>
  <c r="M20"/>
  <c r="N20"/>
  <c r="G21"/>
  <c r="H21"/>
  <c r="I21"/>
  <c r="J21"/>
  <c r="K21"/>
  <c r="L21"/>
  <c r="M21"/>
  <c r="N21"/>
  <c r="G22"/>
  <c r="H22"/>
  <c r="I22"/>
  <c r="J22"/>
  <c r="K22"/>
  <c r="L22"/>
  <c r="M22"/>
  <c r="N22"/>
  <c r="G24"/>
  <c r="H24"/>
  <c r="I24"/>
  <c r="J24"/>
  <c r="K24"/>
  <c r="L24"/>
  <c r="M24"/>
  <c r="N24"/>
  <c r="G25"/>
  <c r="K25" s="1"/>
  <c r="H25"/>
  <c r="L25" s="1"/>
  <c r="I25"/>
  <c r="M25" s="1"/>
  <c r="J25"/>
  <c r="N25" s="1"/>
  <c r="G26"/>
  <c r="K26" s="1"/>
  <c r="H26"/>
  <c r="L26" s="1"/>
  <c r="I26"/>
  <c r="M26" s="1"/>
  <c r="J26"/>
  <c r="N26" s="1"/>
  <c r="G27"/>
  <c r="H27"/>
  <c r="I27"/>
  <c r="J27"/>
  <c r="K27"/>
  <c r="L27"/>
  <c r="M27"/>
  <c r="N27"/>
  <c r="G28"/>
  <c r="K28" s="1"/>
  <c r="H28"/>
  <c r="L28" s="1"/>
  <c r="I28"/>
  <c r="M28" s="1"/>
  <c r="J28"/>
  <c r="N28"/>
  <c r="G29"/>
  <c r="K29" s="1"/>
  <c r="H29"/>
  <c r="I29"/>
  <c r="M29"/>
  <c r="J29"/>
  <c r="L29"/>
  <c r="N29"/>
  <c r="G30"/>
  <c r="H30"/>
  <c r="I30"/>
  <c r="J30"/>
  <c r="K30"/>
  <c r="L30"/>
  <c r="M30"/>
  <c r="N30"/>
  <c r="G31"/>
  <c r="H31"/>
  <c r="I31"/>
  <c r="J31"/>
  <c r="K31"/>
  <c r="L31"/>
  <c r="M31"/>
  <c r="N31"/>
  <c r="G32"/>
  <c r="H32"/>
  <c r="I32"/>
  <c r="J32"/>
  <c r="K32"/>
  <c r="L32"/>
  <c r="M32"/>
  <c r="N32"/>
  <c r="G33"/>
  <c r="H33"/>
  <c r="I33"/>
  <c r="J33"/>
  <c r="K33"/>
  <c r="L33"/>
  <c r="M33"/>
  <c r="N33"/>
  <c r="G34"/>
  <c r="H34"/>
  <c r="I34"/>
  <c r="J34"/>
  <c r="K34"/>
  <c r="L34"/>
  <c r="M34"/>
  <c r="N34"/>
  <c r="G35"/>
  <c r="H35"/>
  <c r="I35"/>
  <c r="J35"/>
  <c r="K35"/>
  <c r="L35"/>
  <c r="M35"/>
  <c r="N35"/>
  <c r="G36"/>
  <c r="H36"/>
  <c r="I36"/>
  <c r="J36"/>
  <c r="K36"/>
  <c r="L36"/>
  <c r="M36"/>
  <c r="N36"/>
  <c r="G37"/>
  <c r="H37"/>
  <c r="I37"/>
  <c r="J37"/>
  <c r="K37"/>
  <c r="L37"/>
  <c r="M37"/>
  <c r="N37"/>
  <c r="G38"/>
  <c r="H38"/>
  <c r="I38"/>
  <c r="J38"/>
  <c r="K38"/>
  <c r="L38"/>
  <c r="M38"/>
  <c r="N38"/>
  <c r="G39"/>
  <c r="H39"/>
  <c r="I39"/>
  <c r="J39"/>
  <c r="K39"/>
  <c r="L39"/>
  <c r="M39"/>
  <c r="N39"/>
  <c r="G40"/>
  <c r="H40"/>
  <c r="I40"/>
  <c r="J40"/>
  <c r="K40"/>
  <c r="L40"/>
  <c r="M40"/>
  <c r="N40"/>
  <c r="G41"/>
  <c r="H41"/>
  <c r="I41"/>
  <c r="J41"/>
  <c r="K41"/>
  <c r="L41"/>
  <c r="M41"/>
  <c r="N41"/>
  <c r="G42"/>
  <c r="H42"/>
  <c r="I42"/>
  <c r="J42"/>
  <c r="K42"/>
  <c r="L42"/>
  <c r="M42"/>
  <c r="N42"/>
  <c r="G44"/>
  <c r="H44"/>
  <c r="I44"/>
  <c r="J44"/>
  <c r="K44"/>
  <c r="L44"/>
  <c r="M44"/>
  <c r="N44"/>
  <c r="G45"/>
  <c r="H45"/>
  <c r="I45"/>
  <c r="J45"/>
  <c r="K45"/>
  <c r="L45"/>
  <c r="M45"/>
  <c r="N45"/>
  <c r="G46"/>
  <c r="K46" s="1"/>
  <c r="H46"/>
  <c r="I46"/>
  <c r="M46" s="1"/>
  <c r="J46"/>
  <c r="J47"/>
  <c r="L46"/>
  <c r="N46"/>
  <c r="P10"/>
  <c r="O10"/>
  <c r="H47"/>
  <c r="L11" i="45"/>
  <c r="K11"/>
  <c r="N11"/>
  <c r="M11"/>
  <c r="P11"/>
  <c r="O69" l="1"/>
  <c r="O11" i="28"/>
  <c r="L86" i="45"/>
  <c r="I47" i="28"/>
  <c r="G47"/>
  <c r="M47"/>
  <c r="N86" i="45"/>
  <c r="O1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P12"/>
  <c r="O12" i="28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K47"/>
  <c r="P11"/>
  <c r="P12" s="1"/>
  <c r="P13" s="1"/>
  <c r="P14" s="1"/>
  <c r="P15" s="1"/>
  <c r="P16" s="1"/>
  <c r="P17" s="1"/>
  <c r="L47"/>
  <c r="M86" i="45"/>
  <c r="K86"/>
  <c r="N47" i="28"/>
  <c r="P13" i="45"/>
  <c r="P14"/>
  <c r="P15" s="1"/>
  <c r="P16" s="1"/>
  <c r="P17" s="1"/>
  <c r="P19" l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18"/>
  <c r="P19" i="28"/>
  <c r="P20" s="1"/>
  <c r="P21" s="1"/>
  <c r="P22" s="1"/>
  <c r="P18"/>
  <c r="P42" i="45" l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41"/>
  <c r="P23" i="28"/>
  <c r="P24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4" l="1"/>
  <c r="P45" s="1"/>
  <c r="P46" s="1"/>
  <c r="P47" s="1"/>
  <c r="P43"/>
  <c r="P62" i="45"/>
  <c r="P63" s="1"/>
  <c r="P64" s="1"/>
  <c r="P65" s="1"/>
  <c r="P66" s="1"/>
  <c r="P67" s="1"/>
  <c r="P68" s="1"/>
  <c r="P61"/>
</calcChain>
</file>

<file path=xl/sharedStrings.xml><?xml version="1.0" encoding="utf-8"?>
<sst xmlns="http://schemas.openxmlformats.org/spreadsheetml/2006/main" count="66" uniqueCount="33">
  <si>
    <t>CÁLCULO DE VOLUMES</t>
  </si>
  <si>
    <t>volume já descontado a espessura do pavimento somado a area do escalonamento</t>
  </si>
  <si>
    <t>SEMI-DISTANCIA</t>
  </si>
  <si>
    <t>TOTAL</t>
  </si>
  <si>
    <t>11+12,58</t>
  </si>
  <si>
    <t>18+12,90</t>
  </si>
  <si>
    <t>22+10,88</t>
  </si>
  <si>
    <t>41+8,62</t>
  </si>
  <si>
    <t>AVENIDA AGAMENON MAGALHÃES - PISTA ESQUERDA</t>
  </si>
  <si>
    <t/>
  </si>
  <si>
    <t>AVENIDA AGAMENON MAGALHÃES - PISTA DIREITA</t>
  </si>
  <si>
    <t>68+6,36</t>
  </si>
  <si>
    <t>70+2,18</t>
  </si>
  <si>
    <t>70+10,42</t>
  </si>
  <si>
    <t>76+4,62</t>
  </si>
  <si>
    <t>92+15,12</t>
  </si>
  <si>
    <t>98+2,20</t>
  </si>
  <si>
    <t>116+2,20</t>
  </si>
  <si>
    <t>105+16,64</t>
  </si>
  <si>
    <t>RODOVIA: LINHA VERDE NORTE - BR-476 / PR</t>
  </si>
  <si>
    <t>TRECHO: BINÁRIO AGAMENON MAGALHÃES / ROBERTO CICHON - 2ªFASE - EST. 64+9,00 A 116+2,20 - LOTE 6</t>
  </si>
  <si>
    <t>ESTACA</t>
  </si>
  <si>
    <t>ÁREAS (m²)</t>
  </si>
  <si>
    <t>VOLUME (m³)</t>
  </si>
  <si>
    <t>VOLUME UTILIZÁVEL (m³)</t>
  </si>
  <si>
    <t>ORDENADAS ACUM.(m³)</t>
  </si>
  <si>
    <t xml:space="preserve"> 1ª CAT.</t>
  </si>
  <si>
    <t>2ª CAT.</t>
  </si>
  <si>
    <t>3ª CAT.</t>
  </si>
  <si>
    <t>1ª CAT.</t>
  </si>
  <si>
    <t xml:space="preserve"> 2ª CAT.</t>
  </si>
  <si>
    <t>ATERRO</t>
  </si>
  <si>
    <t>CORTE</t>
  </si>
</sst>
</file>

<file path=xl/styles.xml><?xml version="1.0" encoding="utf-8"?>
<styleSheet xmlns="http://schemas.openxmlformats.org/spreadsheetml/2006/main">
  <numFmts count="3">
    <numFmt numFmtId="164" formatCode="0\+000"/>
    <numFmt numFmtId="165" formatCode="0.0"/>
    <numFmt numFmtId="166" formatCode="0.000"/>
  </numFmts>
  <fonts count="27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7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2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19" applyNumberFormat="0" applyAlignment="0" applyProtection="0"/>
    <xf numFmtId="0" fontId="9" fillId="23" borderId="20" applyNumberFormat="0" applyAlignment="0" applyProtection="0"/>
    <xf numFmtId="0" fontId="10" fillId="0" borderId="21" applyNumberFormat="0" applyFill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1" fillId="30" borderId="19" applyNumberFormat="0" applyAlignment="0" applyProtection="0"/>
    <xf numFmtId="0" fontId="12" fillId="31" borderId="0" applyNumberFormat="0" applyBorder="0" applyAlignment="0" applyProtection="0"/>
    <xf numFmtId="0" fontId="13" fillId="32" borderId="0" applyNumberFormat="0" applyBorder="0" applyAlignment="0" applyProtection="0"/>
    <xf numFmtId="0" fontId="5" fillId="33" borderId="22" applyNumberFormat="0" applyFont="0" applyAlignment="0" applyProtection="0"/>
    <xf numFmtId="0" fontId="14" fillId="22" borderId="2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27" applyNumberFormat="0" applyFill="0" applyAlignment="0" applyProtection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165" fontId="1" fillId="0" borderId="8" xfId="0" applyNumberFormat="1" applyFont="1" applyFill="1" applyBorder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1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1" fontId="1" fillId="0" borderId="0" xfId="0" applyNumberFormat="1" applyFont="1"/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165" fontId="1" fillId="34" borderId="7" xfId="0" applyNumberFormat="1" applyFont="1" applyFill="1" applyBorder="1" applyAlignment="1">
      <alignment horizontal="center"/>
    </xf>
    <xf numFmtId="2" fontId="1" fillId="0" borderId="0" xfId="0" applyNumberFormat="1" applyFont="1"/>
    <xf numFmtId="0" fontId="1" fillId="0" borderId="0" xfId="0" applyFont="1" applyFill="1"/>
    <xf numFmtId="2" fontId="1" fillId="0" borderId="0" xfId="0" applyNumberFormat="1" applyFont="1" applyFill="1"/>
    <xf numFmtId="2" fontId="1" fillId="0" borderId="7" xfId="0" applyNumberFormat="1" applyFont="1" applyFill="1" applyBorder="1" applyAlignment="1">
      <alignment horizontal="center"/>
    </xf>
    <xf numFmtId="165" fontId="1" fillId="0" borderId="7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1" fontId="1" fillId="0" borderId="0" xfId="0" applyNumberFormat="1" applyFont="1" applyFill="1"/>
    <xf numFmtId="1" fontId="1" fillId="0" borderId="10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24" fillId="0" borderId="0" xfId="0" applyFont="1"/>
    <xf numFmtId="2" fontId="24" fillId="0" borderId="0" xfId="0" applyNumberFormat="1" applyFont="1"/>
    <xf numFmtId="0" fontId="24" fillId="0" borderId="0" xfId="0" applyFont="1" applyFill="1"/>
    <xf numFmtId="2" fontId="24" fillId="0" borderId="0" xfId="0" applyNumberFormat="1" applyFont="1" applyFill="1"/>
    <xf numFmtId="0" fontId="25" fillId="0" borderId="0" xfId="0" applyFont="1"/>
    <xf numFmtId="2" fontId="25" fillId="0" borderId="0" xfId="0" applyNumberFormat="1" applyFont="1"/>
    <xf numFmtId="0" fontId="25" fillId="0" borderId="0" xfId="0" applyFont="1" applyFill="1"/>
    <xf numFmtId="2" fontId="25" fillId="0" borderId="0" xfId="0" applyNumberFormat="1" applyFont="1" applyFill="1"/>
    <xf numFmtId="0" fontId="4" fillId="0" borderId="14" xfId="0" applyFont="1" applyFill="1" applyBorder="1"/>
    <xf numFmtId="2" fontId="1" fillId="0" borderId="15" xfId="0" applyNumberFormat="1" applyFont="1" applyFill="1" applyBorder="1" applyAlignment="1">
      <alignment horizontal="center"/>
    </xf>
    <xf numFmtId="2" fontId="1" fillId="0" borderId="35" xfId="0" applyNumberFormat="1" applyFont="1" applyFill="1" applyBorder="1" applyAlignment="1">
      <alignment horizontal="center"/>
    </xf>
    <xf numFmtId="165" fontId="1" fillId="0" borderId="36" xfId="0" applyNumberFormat="1" applyFont="1" applyFill="1" applyBorder="1" applyAlignment="1">
      <alignment horizontal="center"/>
    </xf>
    <xf numFmtId="165" fontId="1" fillId="0" borderId="37" xfId="0" applyNumberFormat="1" applyFont="1" applyFill="1" applyBorder="1" applyAlignment="1">
      <alignment horizontal="center"/>
    </xf>
    <xf numFmtId="165" fontId="1" fillId="0" borderId="15" xfId="0" applyNumberFormat="1" applyFont="1" applyFill="1" applyBorder="1" applyAlignment="1">
      <alignment horizontal="center"/>
    </xf>
    <xf numFmtId="165" fontId="1" fillId="0" borderId="35" xfId="0" applyNumberFormat="1" applyFont="1" applyFill="1" applyBorder="1" applyAlignment="1">
      <alignment horizontal="center"/>
    </xf>
    <xf numFmtId="165" fontId="1" fillId="2" borderId="36" xfId="0" applyNumberFormat="1" applyFont="1" applyFill="1" applyBorder="1" applyAlignment="1">
      <alignment horizontal="center"/>
    </xf>
    <xf numFmtId="165" fontId="1" fillId="2" borderId="37" xfId="0" applyNumberFormat="1" applyFont="1" applyFill="1" applyBorder="1" applyAlignment="1">
      <alignment horizontal="center"/>
    </xf>
    <xf numFmtId="165" fontId="1" fillId="2" borderId="15" xfId="0" applyNumberFormat="1" applyFont="1" applyFill="1" applyBorder="1" applyAlignment="1">
      <alignment horizontal="center"/>
    </xf>
    <xf numFmtId="165" fontId="1" fillId="2" borderId="35" xfId="0" applyNumberFormat="1" applyFont="1" applyFill="1" applyBorder="1" applyAlignment="1">
      <alignment horizontal="center"/>
    </xf>
    <xf numFmtId="1" fontId="1" fillId="2" borderId="34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3" fontId="1" fillId="2" borderId="12" xfId="0" applyNumberFormat="1" applyFont="1" applyFill="1" applyBorder="1" applyAlignment="1">
      <alignment horizontal="center"/>
    </xf>
    <xf numFmtId="2" fontId="1" fillId="0" borderId="7" xfId="0" quotePrefix="1" applyNumberFormat="1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1" fontId="1" fillId="34" borderId="7" xfId="0" applyNumberFormat="1" applyFont="1" applyFill="1" applyBorder="1" applyAlignment="1">
      <alignment horizontal="center"/>
    </xf>
    <xf numFmtId="1" fontId="1" fillId="34" borderId="9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165" fontId="1" fillId="34" borderId="8" xfId="0" applyNumberFormat="1" applyFont="1" applyFill="1" applyBorder="1" applyAlignment="1">
      <alignment horizontal="center"/>
    </xf>
    <xf numFmtId="1" fontId="1" fillId="34" borderId="8" xfId="0" applyNumberFormat="1" applyFont="1" applyFill="1" applyBorder="1" applyAlignment="1">
      <alignment horizontal="center"/>
    </xf>
    <xf numFmtId="1" fontId="1" fillId="0" borderId="34" xfId="0" applyNumberFormat="1" applyFont="1" applyFill="1" applyBorder="1" applyAlignment="1">
      <alignment horizontal="center"/>
    </xf>
    <xf numFmtId="1" fontId="1" fillId="0" borderId="16" xfId="0" applyNumberFormat="1" applyFont="1" applyFill="1" applyBorder="1" applyAlignment="1">
      <alignment horizontal="center"/>
    </xf>
    <xf numFmtId="3" fontId="1" fillId="0" borderId="12" xfId="0" applyNumberFormat="1" applyFont="1" applyFill="1" applyBorder="1" applyAlignment="1">
      <alignment horizontal="center"/>
    </xf>
    <xf numFmtId="2" fontId="1" fillId="0" borderId="7" xfId="0" quotePrefix="1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3" fontId="1" fillId="0" borderId="38" xfId="0" applyNumberFormat="1" applyFont="1" applyFill="1" applyBorder="1" applyAlignment="1">
      <alignment horizontal="center"/>
    </xf>
    <xf numFmtId="2" fontId="1" fillId="0" borderId="39" xfId="0" applyNumberFormat="1" applyFont="1" applyFill="1" applyBorder="1" applyAlignment="1">
      <alignment horizontal="center"/>
    </xf>
    <xf numFmtId="165" fontId="1" fillId="0" borderId="39" xfId="0" applyNumberFormat="1" applyFont="1" applyFill="1" applyBorder="1" applyAlignment="1">
      <alignment horizontal="center"/>
    </xf>
    <xf numFmtId="1" fontId="1" fillId="0" borderId="39" xfId="0" applyNumberFormat="1" applyFont="1" applyFill="1" applyBorder="1" applyAlignment="1">
      <alignment horizontal="center"/>
    </xf>
    <xf numFmtId="1" fontId="1" fillId="0" borderId="13" xfId="0" applyNumberFormat="1" applyFont="1" applyFill="1" applyBorder="1" applyAlignment="1">
      <alignment horizontal="center"/>
    </xf>
    <xf numFmtId="3" fontId="1" fillId="0" borderId="11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2" fontId="1" fillId="0" borderId="34" xfId="0" applyNumberFormat="1" applyFont="1" applyFill="1" applyBorder="1" applyAlignment="1">
      <alignment horizontal="center"/>
    </xf>
    <xf numFmtId="166" fontId="23" fillId="0" borderId="14" xfId="0" applyNumberFormat="1" applyFont="1" applyFill="1" applyBorder="1" applyAlignment="1">
      <alignment horizontal="center"/>
    </xf>
    <xf numFmtId="166" fontId="23" fillId="0" borderId="15" xfId="0" applyNumberFormat="1" applyFont="1" applyFill="1" applyBorder="1" applyAlignment="1">
      <alignment horizontal="center"/>
    </xf>
    <xf numFmtId="166" fontId="23" fillId="0" borderId="16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6" fillId="0" borderId="28" xfId="0" applyFont="1" applyFill="1" applyBorder="1" applyAlignment="1">
      <alignment horizontal="center" vertical="center"/>
    </xf>
    <xf numFmtId="2" fontId="26" fillId="0" borderId="29" xfId="0" applyNumberFormat="1" applyFont="1" applyFill="1" applyBorder="1" applyAlignment="1">
      <alignment horizontal="center"/>
    </xf>
    <xf numFmtId="2" fontId="26" fillId="0" borderId="29" xfId="0" applyNumberFormat="1" applyFont="1" applyBorder="1"/>
    <xf numFmtId="2" fontId="26" fillId="2" borderId="29" xfId="0" applyNumberFormat="1" applyFont="1" applyFill="1" applyBorder="1" applyAlignment="1">
      <alignment horizontal="center" vertical="center" wrapText="1"/>
    </xf>
    <xf numFmtId="165" fontId="26" fillId="0" borderId="29" xfId="0" applyNumberFormat="1" applyFont="1" applyFill="1" applyBorder="1" applyAlignment="1">
      <alignment horizontal="center"/>
    </xf>
    <xf numFmtId="165" fontId="26" fillId="0" borderId="29" xfId="0" applyNumberFormat="1" applyFont="1" applyBorder="1"/>
    <xf numFmtId="165" fontId="26" fillId="2" borderId="29" xfId="0" applyNumberFormat="1" applyFont="1" applyFill="1" applyBorder="1" applyAlignment="1">
      <alignment horizontal="center"/>
    </xf>
    <xf numFmtId="165" fontId="26" fillId="2" borderId="29" xfId="0" applyNumberFormat="1" applyFont="1" applyFill="1" applyBorder="1"/>
    <xf numFmtId="1" fontId="26" fillId="2" borderId="29" xfId="0" applyNumberFormat="1" applyFont="1" applyFill="1" applyBorder="1" applyAlignment="1">
      <alignment horizontal="center"/>
    </xf>
    <xf numFmtId="1" fontId="26" fillId="2" borderId="30" xfId="0" applyNumberFormat="1" applyFont="1" applyFill="1" applyBorder="1"/>
    <xf numFmtId="0" fontId="26" fillId="0" borderId="31" xfId="0" applyFont="1" applyFill="1" applyBorder="1"/>
    <xf numFmtId="2" fontId="26" fillId="0" borderId="32" xfId="0" applyNumberFormat="1" applyFont="1" applyFill="1" applyBorder="1" applyAlignment="1">
      <alignment horizontal="center"/>
    </xf>
    <xf numFmtId="2" fontId="26" fillId="2" borderId="32" xfId="0" applyNumberFormat="1" applyFont="1" applyFill="1" applyBorder="1" applyAlignment="1">
      <alignment horizontal="center" vertical="center" wrapText="1"/>
    </xf>
    <xf numFmtId="165" fontId="26" fillId="0" borderId="32" xfId="0" applyNumberFormat="1" applyFont="1" applyFill="1" applyBorder="1" applyAlignment="1">
      <alignment horizontal="center"/>
    </xf>
    <xf numFmtId="165" fontId="26" fillId="2" borderId="32" xfId="0" applyNumberFormat="1" applyFont="1" applyFill="1" applyBorder="1" applyAlignment="1">
      <alignment horizontal="center"/>
    </xf>
    <xf numFmtId="1" fontId="26" fillId="2" borderId="32" xfId="0" applyNumberFormat="1" applyFont="1" applyFill="1" applyBorder="1" applyAlignment="1">
      <alignment horizontal="center"/>
    </xf>
    <xf numFmtId="1" fontId="26" fillId="2" borderId="33" xfId="0" applyNumberFormat="1" applyFont="1" applyFill="1" applyBorder="1" applyAlignment="1">
      <alignment horizontal="center"/>
    </xf>
    <xf numFmtId="2" fontId="26" fillId="0" borderId="29" xfId="0" applyNumberFormat="1" applyFont="1" applyFill="1" applyBorder="1"/>
    <xf numFmtId="2" fontId="26" fillId="0" borderId="29" xfId="0" applyNumberFormat="1" applyFont="1" applyFill="1" applyBorder="1" applyAlignment="1">
      <alignment horizontal="center" vertical="center" wrapText="1"/>
    </xf>
    <xf numFmtId="165" fontId="26" fillId="0" borderId="29" xfId="0" applyNumberFormat="1" applyFont="1" applyFill="1" applyBorder="1"/>
    <xf numFmtId="1" fontId="26" fillId="0" borderId="29" xfId="0" applyNumberFormat="1" applyFont="1" applyFill="1" applyBorder="1" applyAlignment="1">
      <alignment horizontal="center"/>
    </xf>
    <xf numFmtId="1" fontId="26" fillId="0" borderId="30" xfId="0" applyNumberFormat="1" applyFont="1" applyFill="1" applyBorder="1"/>
    <xf numFmtId="2" fontId="26" fillId="0" borderId="32" xfId="0" applyNumberFormat="1" applyFont="1" applyFill="1" applyBorder="1" applyAlignment="1">
      <alignment horizontal="center" vertical="center" wrapText="1"/>
    </xf>
    <xf numFmtId="1" fontId="26" fillId="0" borderId="32" xfId="0" applyNumberFormat="1" applyFont="1" applyFill="1" applyBorder="1" applyAlignment="1">
      <alignment horizontal="center"/>
    </xf>
    <xf numFmtId="1" fontId="26" fillId="0" borderId="33" xfId="0" applyNumberFormat="1" applyFont="1" applyFill="1" applyBorder="1" applyAlignment="1">
      <alignment horizontal="center"/>
    </xf>
    <xf numFmtId="165" fontId="22" fillId="0" borderId="5" xfId="0" applyNumberFormat="1" applyFont="1" applyBorder="1" applyAlignment="1">
      <alignment horizontal="center" vertical="center"/>
    </xf>
    <xf numFmtId="165" fontId="22" fillId="0" borderId="6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165" fontId="22" fillId="0" borderId="5" xfId="0" applyNumberFormat="1" applyFont="1" applyFill="1" applyBorder="1" applyAlignment="1">
      <alignment horizontal="center" vertical="center"/>
    </xf>
    <xf numFmtId="165" fontId="22" fillId="0" borderId="6" xfId="0" applyNumberFormat="1" applyFont="1" applyFill="1" applyBorder="1" applyAlignment="1">
      <alignment horizontal="center" vertical="center"/>
    </xf>
    <xf numFmtId="165" fontId="22" fillId="0" borderId="1" xfId="0" applyNumberFormat="1" applyFont="1" applyFill="1" applyBorder="1" applyAlignment="1">
      <alignment horizontal="center" vertical="center"/>
    </xf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 2" xfId="32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7"/>
  <sheetViews>
    <sheetView showGridLines="0" tabSelected="1" zoomScaleSheetLayoutView="100" workbookViewId="0">
      <selection activeCell="A10" sqref="A10"/>
    </sheetView>
  </sheetViews>
  <sheetFormatPr defaultRowHeight="11.25"/>
  <cols>
    <col min="1" max="1" width="13.5703125" style="2" customWidth="1"/>
    <col min="2" max="2" width="9.140625" style="15"/>
    <col min="3" max="4" width="7.7109375" style="15" customWidth="1"/>
    <col min="5" max="5" width="9.5703125" style="15" customWidth="1"/>
    <col min="6" max="6" width="9.7109375" style="15" customWidth="1"/>
    <col min="7" max="7" width="11.42578125" style="3" customWidth="1"/>
    <col min="8" max="9" width="7.7109375" style="3" customWidth="1"/>
    <col min="10" max="10" width="10.85546875" style="3" customWidth="1"/>
    <col min="11" max="11" width="10.7109375" style="8" customWidth="1"/>
    <col min="12" max="13" width="7.7109375" style="7" customWidth="1"/>
    <col min="14" max="14" width="11" style="7" customWidth="1"/>
    <col min="15" max="16" width="11.7109375" style="11" customWidth="1"/>
    <col min="17" max="17" width="9.140625" style="1"/>
    <col min="18" max="18" width="9.140625" style="17"/>
    <col min="19" max="16384" width="9.140625" style="1"/>
  </cols>
  <sheetData>
    <row r="1" spans="1:18" s="27" customFormat="1" ht="16.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  <c r="R1" s="28"/>
    </row>
    <row r="2" spans="1:18" ht="13.5" customHeight="1">
      <c r="A2" s="84" t="s">
        <v>19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8" ht="13.5" customHeight="1">
      <c r="A3" s="84" t="s">
        <v>20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8" ht="13.5" customHeight="1" thickBo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8" ht="12" customHeight="1">
      <c r="A5" s="87" t="s">
        <v>21</v>
      </c>
      <c r="B5" s="88" t="s">
        <v>22</v>
      </c>
      <c r="C5" s="89"/>
      <c r="D5" s="89"/>
      <c r="E5" s="89"/>
      <c r="F5" s="90" t="s">
        <v>2</v>
      </c>
      <c r="G5" s="91" t="s">
        <v>23</v>
      </c>
      <c r="H5" s="92"/>
      <c r="I5" s="92"/>
      <c r="J5" s="92"/>
      <c r="K5" s="93" t="s">
        <v>24</v>
      </c>
      <c r="L5" s="94"/>
      <c r="M5" s="94"/>
      <c r="N5" s="94"/>
      <c r="O5" s="95" t="s">
        <v>25</v>
      </c>
      <c r="P5" s="96"/>
    </row>
    <row r="6" spans="1:18" ht="12" customHeight="1" thickBot="1">
      <c r="A6" s="97"/>
      <c r="B6" s="98" t="s">
        <v>26</v>
      </c>
      <c r="C6" s="98" t="s">
        <v>27</v>
      </c>
      <c r="D6" s="98" t="s">
        <v>28</v>
      </c>
      <c r="E6" s="98" t="s">
        <v>31</v>
      </c>
      <c r="F6" s="99"/>
      <c r="G6" s="100" t="s">
        <v>29</v>
      </c>
      <c r="H6" s="100" t="s">
        <v>27</v>
      </c>
      <c r="I6" s="100" t="s">
        <v>28</v>
      </c>
      <c r="J6" s="100" t="s">
        <v>31</v>
      </c>
      <c r="K6" s="101" t="s">
        <v>26</v>
      </c>
      <c r="L6" s="101" t="s">
        <v>30</v>
      </c>
      <c r="M6" s="101" t="s">
        <v>28</v>
      </c>
      <c r="N6" s="101" t="s">
        <v>31</v>
      </c>
      <c r="O6" s="102" t="s">
        <v>32</v>
      </c>
      <c r="P6" s="103" t="s">
        <v>31</v>
      </c>
    </row>
    <row r="7" spans="1:18" ht="12" hidden="1" customHeight="1" thickBot="1">
      <c r="A7" s="35"/>
      <c r="B7" s="79" t="s">
        <v>1</v>
      </c>
      <c r="C7" s="80"/>
      <c r="D7" s="36"/>
      <c r="E7" s="37"/>
      <c r="F7" s="36"/>
      <c r="G7" s="38"/>
      <c r="H7" s="39"/>
      <c r="I7" s="40"/>
      <c r="J7" s="41"/>
      <c r="K7" s="42"/>
      <c r="L7" s="43"/>
      <c r="M7" s="44"/>
      <c r="N7" s="45"/>
      <c r="O7" s="46"/>
      <c r="P7" s="47"/>
    </row>
    <row r="8" spans="1:18" s="31" customFormat="1" ht="18" customHeight="1">
      <c r="A8" s="112" t="s">
        <v>8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4"/>
      <c r="R8" s="32"/>
    </row>
    <row r="9" spans="1:18" ht="12" customHeight="1">
      <c r="A9" s="48"/>
      <c r="B9" s="49" t="s">
        <v>9</v>
      </c>
      <c r="C9" s="50"/>
      <c r="D9" s="50"/>
      <c r="E9" s="13"/>
      <c r="F9" s="13"/>
      <c r="G9" s="4"/>
      <c r="H9" s="51"/>
      <c r="I9" s="51"/>
      <c r="J9" s="4"/>
      <c r="K9" s="51"/>
      <c r="L9" s="51"/>
      <c r="M9" s="51"/>
      <c r="N9" s="51"/>
      <c r="O9" s="52"/>
      <c r="P9" s="9"/>
    </row>
    <row r="10" spans="1:18" ht="12" customHeight="1">
      <c r="A10" s="48" t="s">
        <v>4</v>
      </c>
      <c r="B10" s="13">
        <v>12.06</v>
      </c>
      <c r="C10" s="13"/>
      <c r="D10" s="13"/>
      <c r="E10" s="13">
        <v>0</v>
      </c>
      <c r="F10" s="13"/>
      <c r="G10" s="4"/>
      <c r="H10" s="4"/>
      <c r="I10" s="4"/>
      <c r="J10" s="51"/>
      <c r="K10" s="16"/>
      <c r="L10" s="16"/>
      <c r="M10" s="16"/>
      <c r="N10" s="16"/>
      <c r="O10" s="53">
        <f>SUM(K10+L10+M10)</f>
        <v>0</v>
      </c>
      <c r="P10" s="9">
        <f>N10</f>
        <v>0</v>
      </c>
    </row>
    <row r="11" spans="1:18" s="12" customFormat="1" ht="12" customHeight="1">
      <c r="A11" s="48">
        <v>12</v>
      </c>
      <c r="B11" s="13">
        <v>12.19</v>
      </c>
      <c r="C11" s="13"/>
      <c r="D11" s="13"/>
      <c r="E11" s="13">
        <v>0</v>
      </c>
      <c r="F11" s="13">
        <v>3.71</v>
      </c>
      <c r="G11" s="4">
        <f t="shared" ref="G11:G46" si="0">SUM(B10+B11)*F11</f>
        <v>89.967500000000001</v>
      </c>
      <c r="H11" s="4">
        <f>SUM(C9+C11)*F11</f>
        <v>0</v>
      </c>
      <c r="I11" s="4">
        <f>SUM(D9+D11)*F11</f>
        <v>0</v>
      </c>
      <c r="J11" s="51">
        <f>SUM((E10+E11)*F11*1.3)</f>
        <v>0</v>
      </c>
      <c r="K11" s="16">
        <f t="shared" ref="K11:N13" si="1">G11</f>
        <v>89.967500000000001</v>
      </c>
      <c r="L11" s="16">
        <f t="shared" si="1"/>
        <v>0</v>
      </c>
      <c r="M11" s="16">
        <f t="shared" si="1"/>
        <v>0</v>
      </c>
      <c r="N11" s="16">
        <f t="shared" si="1"/>
        <v>0</v>
      </c>
      <c r="O11" s="53">
        <f>SUM(K11+L11+M11)+O10</f>
        <v>89.967500000000001</v>
      </c>
      <c r="P11" s="54">
        <f>SUM(L11+M11+N11)+P10</f>
        <v>0</v>
      </c>
      <c r="R11" s="17"/>
    </row>
    <row r="12" spans="1:18" s="12" customFormat="1" ht="12" customHeight="1">
      <c r="A12" s="48">
        <v>13</v>
      </c>
      <c r="B12" s="13">
        <v>12.07</v>
      </c>
      <c r="C12" s="13"/>
      <c r="D12" s="13"/>
      <c r="E12" s="13">
        <v>0</v>
      </c>
      <c r="F12" s="13">
        <v>10</v>
      </c>
      <c r="G12" s="4">
        <f t="shared" si="0"/>
        <v>242.59999999999997</v>
      </c>
      <c r="H12" s="4">
        <f>SUM(C10+C12)*F12</f>
        <v>0</v>
      </c>
      <c r="I12" s="4">
        <f>SUM(D10+D12)*F12</f>
        <v>0</v>
      </c>
      <c r="J12" s="51">
        <f>SUM((E11+E12)*F12*1.3)</f>
        <v>0</v>
      </c>
      <c r="K12" s="16">
        <f t="shared" si="1"/>
        <v>242.59999999999997</v>
      </c>
      <c r="L12" s="16">
        <f t="shared" si="1"/>
        <v>0</v>
      </c>
      <c r="M12" s="16">
        <f t="shared" si="1"/>
        <v>0</v>
      </c>
      <c r="N12" s="16">
        <f t="shared" si="1"/>
        <v>0</v>
      </c>
      <c r="O12" s="53">
        <f t="shared" ref="O12:O46" si="2">SUM(K12+L12+M12)+O11</f>
        <v>332.5675</v>
      </c>
      <c r="P12" s="9">
        <f t="shared" ref="P12:P46" si="3">N12+P11</f>
        <v>0</v>
      </c>
      <c r="R12" s="17"/>
    </row>
    <row r="13" spans="1:18" s="12" customFormat="1" ht="12" customHeight="1">
      <c r="A13" s="48">
        <v>14</v>
      </c>
      <c r="B13" s="13">
        <v>12.34</v>
      </c>
      <c r="C13" s="13"/>
      <c r="D13" s="13"/>
      <c r="E13" s="13">
        <v>0</v>
      </c>
      <c r="F13" s="13">
        <v>10</v>
      </c>
      <c r="G13" s="4">
        <f t="shared" si="0"/>
        <v>244.1</v>
      </c>
      <c r="H13" s="4">
        <f>SUM(C11+C13)*F13</f>
        <v>0</v>
      </c>
      <c r="I13" s="4">
        <f>SUM(D11+D13)*F13</f>
        <v>0</v>
      </c>
      <c r="J13" s="51">
        <f>SUM((E12+E13)*F13*1.3)</f>
        <v>0</v>
      </c>
      <c r="K13" s="16">
        <f t="shared" si="1"/>
        <v>244.1</v>
      </c>
      <c r="L13" s="16">
        <f t="shared" si="1"/>
        <v>0</v>
      </c>
      <c r="M13" s="16">
        <f t="shared" si="1"/>
        <v>0</v>
      </c>
      <c r="N13" s="16">
        <f t="shared" si="1"/>
        <v>0</v>
      </c>
      <c r="O13" s="53">
        <f t="shared" si="2"/>
        <v>576.66750000000002</v>
      </c>
      <c r="P13" s="9">
        <f t="shared" si="3"/>
        <v>0</v>
      </c>
      <c r="R13" s="17"/>
    </row>
    <row r="14" spans="1:18" s="12" customFormat="1" ht="12" customHeight="1">
      <c r="A14" s="48">
        <v>15</v>
      </c>
      <c r="B14" s="13">
        <v>13.07</v>
      </c>
      <c r="C14" s="13"/>
      <c r="D14" s="13"/>
      <c r="E14" s="13">
        <v>0</v>
      </c>
      <c r="F14" s="13">
        <v>10</v>
      </c>
      <c r="G14" s="4">
        <f t="shared" si="0"/>
        <v>254.1</v>
      </c>
      <c r="H14" s="4">
        <f t="shared" ref="H14:H46" si="4">SUM(C12+C14)*F14</f>
        <v>0</v>
      </c>
      <c r="I14" s="4">
        <f t="shared" ref="I14:I46" si="5">SUM(D12+D14)*F14</f>
        <v>0</v>
      </c>
      <c r="J14" s="51">
        <f t="shared" ref="J14:J46" si="6">SUM((E13+E14)*F14*1.3)</f>
        <v>0</v>
      </c>
      <c r="K14" s="16">
        <f t="shared" ref="K14:K46" si="7">G14</f>
        <v>254.1</v>
      </c>
      <c r="L14" s="16">
        <f t="shared" ref="L14:L46" si="8">H14</f>
        <v>0</v>
      </c>
      <c r="M14" s="16">
        <f t="shared" ref="M14:M46" si="9">I14</f>
        <v>0</v>
      </c>
      <c r="N14" s="16">
        <f t="shared" ref="N14:N46" si="10">J14</f>
        <v>0</v>
      </c>
      <c r="O14" s="53">
        <f t="shared" si="2"/>
        <v>830.76750000000004</v>
      </c>
      <c r="P14" s="9">
        <f t="shared" si="3"/>
        <v>0</v>
      </c>
      <c r="R14" s="17"/>
    </row>
    <row r="15" spans="1:18" s="12" customFormat="1" ht="12" customHeight="1">
      <c r="A15" s="48">
        <v>16</v>
      </c>
      <c r="B15" s="13">
        <v>12.08</v>
      </c>
      <c r="C15" s="13"/>
      <c r="D15" s="13"/>
      <c r="E15" s="13">
        <v>0</v>
      </c>
      <c r="F15" s="13">
        <v>10</v>
      </c>
      <c r="G15" s="4">
        <f t="shared" si="0"/>
        <v>251.5</v>
      </c>
      <c r="H15" s="4">
        <f t="shared" si="4"/>
        <v>0</v>
      </c>
      <c r="I15" s="4">
        <f t="shared" si="5"/>
        <v>0</v>
      </c>
      <c r="J15" s="51">
        <f t="shared" si="6"/>
        <v>0</v>
      </c>
      <c r="K15" s="16">
        <f t="shared" si="7"/>
        <v>251.5</v>
      </c>
      <c r="L15" s="16">
        <f t="shared" si="8"/>
        <v>0</v>
      </c>
      <c r="M15" s="16">
        <f t="shared" si="9"/>
        <v>0</v>
      </c>
      <c r="N15" s="16">
        <f t="shared" si="10"/>
        <v>0</v>
      </c>
      <c r="O15" s="53">
        <f t="shared" si="2"/>
        <v>1082.2674999999999</v>
      </c>
      <c r="P15" s="9">
        <f t="shared" si="3"/>
        <v>0</v>
      </c>
      <c r="R15" s="17"/>
    </row>
    <row r="16" spans="1:18" s="12" customFormat="1" ht="12" customHeight="1">
      <c r="A16" s="48">
        <v>17</v>
      </c>
      <c r="B16" s="13">
        <v>13.15</v>
      </c>
      <c r="C16" s="13"/>
      <c r="D16" s="13"/>
      <c r="E16" s="13">
        <v>0</v>
      </c>
      <c r="F16" s="13">
        <v>10</v>
      </c>
      <c r="G16" s="4">
        <f t="shared" si="0"/>
        <v>252.3</v>
      </c>
      <c r="H16" s="4">
        <f t="shared" si="4"/>
        <v>0</v>
      </c>
      <c r="I16" s="4">
        <f t="shared" si="5"/>
        <v>0</v>
      </c>
      <c r="J16" s="51">
        <f t="shared" si="6"/>
        <v>0</v>
      </c>
      <c r="K16" s="16">
        <f t="shared" si="7"/>
        <v>252.3</v>
      </c>
      <c r="L16" s="16">
        <f t="shared" si="8"/>
        <v>0</v>
      </c>
      <c r="M16" s="16">
        <f t="shared" si="9"/>
        <v>0</v>
      </c>
      <c r="N16" s="16">
        <f t="shared" si="10"/>
        <v>0</v>
      </c>
      <c r="O16" s="53">
        <f t="shared" si="2"/>
        <v>1334.5674999999999</v>
      </c>
      <c r="P16" s="9">
        <f t="shared" si="3"/>
        <v>0</v>
      </c>
      <c r="R16" s="17"/>
    </row>
    <row r="17" spans="1:18" s="12" customFormat="1" ht="12" customHeight="1">
      <c r="A17" s="48">
        <v>18</v>
      </c>
      <c r="B17" s="13">
        <v>12.26</v>
      </c>
      <c r="C17" s="13"/>
      <c r="D17" s="13"/>
      <c r="E17" s="13">
        <v>0</v>
      </c>
      <c r="F17" s="13">
        <v>10</v>
      </c>
      <c r="G17" s="4">
        <f t="shared" si="0"/>
        <v>254.1</v>
      </c>
      <c r="H17" s="4">
        <f t="shared" si="4"/>
        <v>0</v>
      </c>
      <c r="I17" s="4">
        <f t="shared" si="5"/>
        <v>0</v>
      </c>
      <c r="J17" s="51">
        <f t="shared" si="6"/>
        <v>0</v>
      </c>
      <c r="K17" s="16">
        <f t="shared" si="7"/>
        <v>254.1</v>
      </c>
      <c r="L17" s="16">
        <f t="shared" si="8"/>
        <v>0</v>
      </c>
      <c r="M17" s="16">
        <f t="shared" si="9"/>
        <v>0</v>
      </c>
      <c r="N17" s="16">
        <f t="shared" si="10"/>
        <v>0</v>
      </c>
      <c r="O17" s="53">
        <f t="shared" si="2"/>
        <v>1588.6674999999998</v>
      </c>
      <c r="P17" s="9">
        <f t="shared" si="3"/>
        <v>0</v>
      </c>
      <c r="R17" s="17"/>
    </row>
    <row r="18" spans="1:18" s="12" customFormat="1" ht="12" customHeight="1">
      <c r="A18" s="48" t="s">
        <v>5</v>
      </c>
      <c r="B18" s="13">
        <v>13.18</v>
      </c>
      <c r="C18" s="13"/>
      <c r="D18" s="13"/>
      <c r="E18" s="13">
        <v>0</v>
      </c>
      <c r="F18" s="13">
        <v>6.45</v>
      </c>
      <c r="G18" s="4">
        <f>SUM(B17+B18)*F18</f>
        <v>164.08799999999999</v>
      </c>
      <c r="H18" s="4">
        <f>SUM(C16+C18)*F18</f>
        <v>0</v>
      </c>
      <c r="I18" s="4">
        <f>SUM(D16+D18)*F18</f>
        <v>0</v>
      </c>
      <c r="J18" s="51">
        <f>SUM((E17+E18)*F18*1.3)</f>
        <v>0</v>
      </c>
      <c r="K18" s="16">
        <f>G18</f>
        <v>164.08799999999999</v>
      </c>
      <c r="L18" s="16">
        <f>H18</f>
        <v>0</v>
      </c>
      <c r="M18" s="16">
        <f>I18</f>
        <v>0</v>
      </c>
      <c r="N18" s="16">
        <f>J18</f>
        <v>0</v>
      </c>
      <c r="O18" s="53">
        <f t="shared" si="2"/>
        <v>1752.7554999999998</v>
      </c>
      <c r="P18" s="9">
        <f>N18+P17</f>
        <v>0</v>
      </c>
      <c r="R18" s="17"/>
    </row>
    <row r="19" spans="1:18" s="12" customFormat="1" ht="12" customHeight="1">
      <c r="A19" s="48">
        <v>19</v>
      </c>
      <c r="B19" s="13">
        <v>12.39</v>
      </c>
      <c r="C19" s="13"/>
      <c r="D19" s="13"/>
      <c r="E19" s="13">
        <v>0</v>
      </c>
      <c r="F19" s="13">
        <v>3.55</v>
      </c>
      <c r="G19" s="4">
        <f>SUM(B17+B19)*F19</f>
        <v>87.507499999999993</v>
      </c>
      <c r="H19" s="4">
        <f>SUM(C16+C19)*F19</f>
        <v>0</v>
      </c>
      <c r="I19" s="4">
        <f>SUM(D16+D19)*F19</f>
        <v>0</v>
      </c>
      <c r="J19" s="51">
        <f>SUM((E17+E19)*F19*1.3)</f>
        <v>0</v>
      </c>
      <c r="K19" s="16">
        <f t="shared" si="7"/>
        <v>87.507499999999993</v>
      </c>
      <c r="L19" s="16">
        <f t="shared" si="8"/>
        <v>0</v>
      </c>
      <c r="M19" s="16">
        <f t="shared" si="9"/>
        <v>0</v>
      </c>
      <c r="N19" s="16">
        <f t="shared" si="10"/>
        <v>0</v>
      </c>
      <c r="O19" s="53">
        <f t="shared" si="2"/>
        <v>1840.2629999999997</v>
      </c>
      <c r="P19" s="9">
        <f>N19+P17</f>
        <v>0</v>
      </c>
      <c r="R19" s="17"/>
    </row>
    <row r="20" spans="1:18" s="12" customFormat="1" ht="12" customHeight="1">
      <c r="A20" s="48">
        <v>20</v>
      </c>
      <c r="B20" s="13">
        <v>12.74</v>
      </c>
      <c r="C20" s="13"/>
      <c r="D20" s="13"/>
      <c r="E20" s="13">
        <v>0</v>
      </c>
      <c r="F20" s="13">
        <v>10</v>
      </c>
      <c r="G20" s="4">
        <f t="shared" si="0"/>
        <v>251.3</v>
      </c>
      <c r="H20" s="4">
        <f>SUM(C17+C20)*F20</f>
        <v>0</v>
      </c>
      <c r="I20" s="4">
        <f>SUM(D17+D20)*F20</f>
        <v>0</v>
      </c>
      <c r="J20" s="51">
        <f t="shared" si="6"/>
        <v>0</v>
      </c>
      <c r="K20" s="16">
        <f t="shared" si="7"/>
        <v>251.3</v>
      </c>
      <c r="L20" s="16">
        <f t="shared" si="8"/>
        <v>0</v>
      </c>
      <c r="M20" s="16">
        <f t="shared" si="9"/>
        <v>0</v>
      </c>
      <c r="N20" s="16">
        <f t="shared" si="10"/>
        <v>0</v>
      </c>
      <c r="O20" s="53">
        <f t="shared" si="2"/>
        <v>2091.5629999999996</v>
      </c>
      <c r="P20" s="9">
        <f t="shared" si="3"/>
        <v>0</v>
      </c>
      <c r="R20" s="17"/>
    </row>
    <row r="21" spans="1:18" s="12" customFormat="1" ht="12" customHeight="1">
      <c r="A21" s="48">
        <v>21</v>
      </c>
      <c r="B21" s="13">
        <v>10.23</v>
      </c>
      <c r="C21" s="13"/>
      <c r="D21" s="13"/>
      <c r="E21" s="13">
        <v>0</v>
      </c>
      <c r="F21" s="13">
        <v>10</v>
      </c>
      <c r="G21" s="4">
        <f t="shared" si="0"/>
        <v>229.7</v>
      </c>
      <c r="H21" s="4">
        <f t="shared" si="4"/>
        <v>0</v>
      </c>
      <c r="I21" s="4">
        <f t="shared" si="5"/>
        <v>0</v>
      </c>
      <c r="J21" s="51">
        <f t="shared" si="6"/>
        <v>0</v>
      </c>
      <c r="K21" s="16">
        <f t="shared" si="7"/>
        <v>229.7</v>
      </c>
      <c r="L21" s="16">
        <f t="shared" si="8"/>
        <v>0</v>
      </c>
      <c r="M21" s="16">
        <f t="shared" si="9"/>
        <v>0</v>
      </c>
      <c r="N21" s="16">
        <f t="shared" si="10"/>
        <v>0</v>
      </c>
      <c r="O21" s="53">
        <f t="shared" si="2"/>
        <v>2321.2629999999995</v>
      </c>
      <c r="P21" s="9">
        <f t="shared" si="3"/>
        <v>0</v>
      </c>
      <c r="R21" s="17"/>
    </row>
    <row r="22" spans="1:18" s="12" customFormat="1" ht="12" customHeight="1">
      <c r="A22" s="48">
        <v>22</v>
      </c>
      <c r="B22" s="13">
        <v>9.27</v>
      </c>
      <c r="C22" s="13"/>
      <c r="D22" s="13"/>
      <c r="E22" s="13">
        <v>1.49</v>
      </c>
      <c r="F22" s="13">
        <v>10</v>
      </c>
      <c r="G22" s="4">
        <f t="shared" si="0"/>
        <v>195</v>
      </c>
      <c r="H22" s="4">
        <f t="shared" si="4"/>
        <v>0</v>
      </c>
      <c r="I22" s="4">
        <f t="shared" si="5"/>
        <v>0</v>
      </c>
      <c r="J22" s="51">
        <f t="shared" si="6"/>
        <v>19.37</v>
      </c>
      <c r="K22" s="16">
        <f t="shared" si="7"/>
        <v>195</v>
      </c>
      <c r="L22" s="16">
        <f t="shared" si="8"/>
        <v>0</v>
      </c>
      <c r="M22" s="16">
        <f t="shared" si="9"/>
        <v>0</v>
      </c>
      <c r="N22" s="16">
        <f t="shared" si="10"/>
        <v>19.37</v>
      </c>
      <c r="O22" s="53">
        <f t="shared" si="2"/>
        <v>2516.2629999999995</v>
      </c>
      <c r="P22" s="9">
        <f t="shared" si="3"/>
        <v>19.37</v>
      </c>
      <c r="R22" s="17"/>
    </row>
    <row r="23" spans="1:18" s="12" customFormat="1" ht="12" customHeight="1">
      <c r="A23" s="48" t="s">
        <v>6</v>
      </c>
      <c r="B23" s="13">
        <v>11.92</v>
      </c>
      <c r="C23" s="13"/>
      <c r="D23" s="13"/>
      <c r="E23" s="13">
        <v>0</v>
      </c>
      <c r="F23" s="13">
        <v>5.44</v>
      </c>
      <c r="G23" s="4">
        <f>SUM(B22+B23)*F23</f>
        <v>115.2736</v>
      </c>
      <c r="H23" s="4">
        <f>SUM(C21+C23)*F23</f>
        <v>0</v>
      </c>
      <c r="I23" s="4">
        <f>SUM(D21+D23)*F23</f>
        <v>0</v>
      </c>
      <c r="J23" s="51">
        <f>SUM((E22+E23)*F23*1.3)</f>
        <v>10.537280000000001</v>
      </c>
      <c r="K23" s="16">
        <f>G23</f>
        <v>115.2736</v>
      </c>
      <c r="L23" s="16">
        <f>H23</f>
        <v>0</v>
      </c>
      <c r="M23" s="16">
        <f>I23</f>
        <v>0</v>
      </c>
      <c r="N23" s="16">
        <f>J23</f>
        <v>10.537280000000001</v>
      </c>
      <c r="O23" s="53">
        <f t="shared" si="2"/>
        <v>2631.5365999999995</v>
      </c>
      <c r="P23" s="9">
        <f>N23+P22</f>
        <v>29.90728</v>
      </c>
      <c r="R23" s="17"/>
    </row>
    <row r="24" spans="1:18" s="12" customFormat="1" ht="12" customHeight="1">
      <c r="A24" s="48">
        <v>23</v>
      </c>
      <c r="B24" s="13">
        <v>13.78</v>
      </c>
      <c r="C24" s="13"/>
      <c r="D24" s="13"/>
      <c r="E24" s="13">
        <v>0</v>
      </c>
      <c r="F24" s="13">
        <v>4.5599999999999996</v>
      </c>
      <c r="G24" s="4">
        <f>SUM(B22+B24)*F24</f>
        <v>105.10799999999998</v>
      </c>
      <c r="H24" s="4">
        <f>SUM(C21+C24)*F24</f>
        <v>0</v>
      </c>
      <c r="I24" s="4">
        <f>SUM(D21+D24)*F24</f>
        <v>0</v>
      </c>
      <c r="J24" s="51">
        <f>SUM((E22+E24)*F24*1.3)</f>
        <v>8.8327200000000001</v>
      </c>
      <c r="K24" s="16">
        <f t="shared" si="7"/>
        <v>105.10799999999998</v>
      </c>
      <c r="L24" s="16">
        <f t="shared" si="8"/>
        <v>0</v>
      </c>
      <c r="M24" s="16">
        <f t="shared" si="9"/>
        <v>0</v>
      </c>
      <c r="N24" s="16">
        <f t="shared" si="10"/>
        <v>8.8327200000000001</v>
      </c>
      <c r="O24" s="53">
        <f t="shared" si="2"/>
        <v>2736.6445999999996</v>
      </c>
      <c r="P24" s="9">
        <f>N24+P22</f>
        <v>28.202719999999999</v>
      </c>
      <c r="R24" s="17"/>
    </row>
    <row r="25" spans="1:18" s="12" customFormat="1" ht="12" customHeight="1">
      <c r="A25" s="48">
        <v>24</v>
      </c>
      <c r="B25" s="13">
        <v>12.81</v>
      </c>
      <c r="C25" s="13"/>
      <c r="D25" s="13"/>
      <c r="E25" s="13">
        <v>0</v>
      </c>
      <c r="F25" s="13">
        <v>10</v>
      </c>
      <c r="G25" s="4">
        <f t="shared" si="0"/>
        <v>265.89999999999998</v>
      </c>
      <c r="H25" s="4">
        <f>SUM(C22+C25)*F25</f>
        <v>0</v>
      </c>
      <c r="I25" s="4">
        <f>SUM(D22+D25)*F25</f>
        <v>0</v>
      </c>
      <c r="J25" s="51">
        <f t="shared" si="6"/>
        <v>0</v>
      </c>
      <c r="K25" s="16">
        <f t="shared" si="7"/>
        <v>265.89999999999998</v>
      </c>
      <c r="L25" s="16">
        <f t="shared" si="8"/>
        <v>0</v>
      </c>
      <c r="M25" s="16">
        <f t="shared" si="9"/>
        <v>0</v>
      </c>
      <c r="N25" s="16">
        <f t="shared" si="10"/>
        <v>0</v>
      </c>
      <c r="O25" s="53">
        <f t="shared" si="2"/>
        <v>3002.5445999999997</v>
      </c>
      <c r="P25" s="9">
        <f t="shared" si="3"/>
        <v>28.202719999999999</v>
      </c>
      <c r="R25" s="17"/>
    </row>
    <row r="26" spans="1:18" s="12" customFormat="1" ht="12" customHeight="1">
      <c r="A26" s="48">
        <v>25</v>
      </c>
      <c r="B26" s="13">
        <v>11.62</v>
      </c>
      <c r="C26" s="13"/>
      <c r="D26" s="13"/>
      <c r="E26" s="13">
        <v>0</v>
      </c>
      <c r="F26" s="13">
        <v>10</v>
      </c>
      <c r="G26" s="4">
        <f t="shared" si="0"/>
        <v>244.3</v>
      </c>
      <c r="H26" s="4">
        <f t="shared" si="4"/>
        <v>0</v>
      </c>
      <c r="I26" s="4">
        <f t="shared" si="5"/>
        <v>0</v>
      </c>
      <c r="J26" s="51">
        <f t="shared" si="6"/>
        <v>0</v>
      </c>
      <c r="K26" s="16">
        <f t="shared" si="7"/>
        <v>244.3</v>
      </c>
      <c r="L26" s="16">
        <f t="shared" si="8"/>
        <v>0</v>
      </c>
      <c r="M26" s="16">
        <f t="shared" si="9"/>
        <v>0</v>
      </c>
      <c r="N26" s="16">
        <f t="shared" si="10"/>
        <v>0</v>
      </c>
      <c r="O26" s="53">
        <f t="shared" si="2"/>
        <v>3246.8445999999999</v>
      </c>
      <c r="P26" s="9">
        <f t="shared" si="3"/>
        <v>28.202719999999999</v>
      </c>
      <c r="R26" s="17"/>
    </row>
    <row r="27" spans="1:18" s="12" customFormat="1" ht="12" customHeight="1">
      <c r="A27" s="48">
        <v>26</v>
      </c>
      <c r="B27" s="13">
        <v>10.119999999999999</v>
      </c>
      <c r="C27" s="13"/>
      <c r="D27" s="13"/>
      <c r="E27" s="13">
        <v>0</v>
      </c>
      <c r="F27" s="13">
        <v>10</v>
      </c>
      <c r="G27" s="4">
        <f t="shared" si="0"/>
        <v>217.39999999999998</v>
      </c>
      <c r="H27" s="4">
        <f t="shared" si="4"/>
        <v>0</v>
      </c>
      <c r="I27" s="4">
        <f t="shared" si="5"/>
        <v>0</v>
      </c>
      <c r="J27" s="51">
        <f t="shared" si="6"/>
        <v>0</v>
      </c>
      <c r="K27" s="16">
        <f t="shared" si="7"/>
        <v>217.39999999999998</v>
      </c>
      <c r="L27" s="16">
        <f t="shared" si="8"/>
        <v>0</v>
      </c>
      <c r="M27" s="16">
        <f t="shared" si="9"/>
        <v>0</v>
      </c>
      <c r="N27" s="16">
        <f t="shared" si="10"/>
        <v>0</v>
      </c>
      <c r="O27" s="53">
        <f t="shared" si="2"/>
        <v>3464.2446</v>
      </c>
      <c r="P27" s="9">
        <f t="shared" si="3"/>
        <v>28.202719999999999</v>
      </c>
      <c r="R27" s="17"/>
    </row>
    <row r="28" spans="1:18" s="12" customFormat="1" ht="12" customHeight="1">
      <c r="A28" s="48">
        <v>27</v>
      </c>
      <c r="B28" s="13">
        <v>14.88</v>
      </c>
      <c r="C28" s="13"/>
      <c r="D28" s="13"/>
      <c r="E28" s="13">
        <v>0</v>
      </c>
      <c r="F28" s="13">
        <v>10</v>
      </c>
      <c r="G28" s="4">
        <f t="shared" si="0"/>
        <v>250</v>
      </c>
      <c r="H28" s="4">
        <f t="shared" si="4"/>
        <v>0</v>
      </c>
      <c r="I28" s="4">
        <f t="shared" si="5"/>
        <v>0</v>
      </c>
      <c r="J28" s="51">
        <f t="shared" si="6"/>
        <v>0</v>
      </c>
      <c r="K28" s="16">
        <f t="shared" si="7"/>
        <v>250</v>
      </c>
      <c r="L28" s="16">
        <f t="shared" si="8"/>
        <v>0</v>
      </c>
      <c r="M28" s="16">
        <f t="shared" si="9"/>
        <v>0</v>
      </c>
      <c r="N28" s="16">
        <f t="shared" si="10"/>
        <v>0</v>
      </c>
      <c r="O28" s="53">
        <f t="shared" si="2"/>
        <v>3714.2446</v>
      </c>
      <c r="P28" s="9">
        <f t="shared" si="3"/>
        <v>28.202719999999999</v>
      </c>
      <c r="R28" s="17"/>
    </row>
    <row r="29" spans="1:18" s="12" customFormat="1" ht="12" customHeight="1">
      <c r="A29" s="48">
        <v>28</v>
      </c>
      <c r="B29" s="13">
        <v>13.36</v>
      </c>
      <c r="C29" s="13"/>
      <c r="D29" s="13"/>
      <c r="E29" s="13">
        <v>0</v>
      </c>
      <c r="F29" s="13">
        <v>10</v>
      </c>
      <c r="G29" s="4">
        <f t="shared" si="0"/>
        <v>282.40000000000003</v>
      </c>
      <c r="H29" s="4">
        <f t="shared" si="4"/>
        <v>0</v>
      </c>
      <c r="I29" s="4">
        <f t="shared" si="5"/>
        <v>0</v>
      </c>
      <c r="J29" s="51">
        <f t="shared" si="6"/>
        <v>0</v>
      </c>
      <c r="K29" s="16">
        <f t="shared" si="7"/>
        <v>282.40000000000003</v>
      </c>
      <c r="L29" s="16">
        <f t="shared" si="8"/>
        <v>0</v>
      </c>
      <c r="M29" s="16">
        <f t="shared" si="9"/>
        <v>0</v>
      </c>
      <c r="N29" s="16">
        <f t="shared" si="10"/>
        <v>0</v>
      </c>
      <c r="O29" s="53">
        <f t="shared" si="2"/>
        <v>3996.6446000000001</v>
      </c>
      <c r="P29" s="9">
        <f t="shared" si="3"/>
        <v>28.202719999999999</v>
      </c>
      <c r="R29" s="17"/>
    </row>
    <row r="30" spans="1:18" s="12" customFormat="1" ht="12" customHeight="1">
      <c r="A30" s="48">
        <v>29</v>
      </c>
      <c r="B30" s="13">
        <v>11.48</v>
      </c>
      <c r="C30" s="13"/>
      <c r="D30" s="13"/>
      <c r="E30" s="13">
        <v>0</v>
      </c>
      <c r="F30" s="13">
        <v>10</v>
      </c>
      <c r="G30" s="4">
        <f t="shared" si="0"/>
        <v>248.4</v>
      </c>
      <c r="H30" s="4">
        <f t="shared" si="4"/>
        <v>0</v>
      </c>
      <c r="I30" s="4">
        <f t="shared" si="5"/>
        <v>0</v>
      </c>
      <c r="J30" s="51">
        <f t="shared" si="6"/>
        <v>0</v>
      </c>
      <c r="K30" s="16">
        <f t="shared" si="7"/>
        <v>248.4</v>
      </c>
      <c r="L30" s="16">
        <f t="shared" si="8"/>
        <v>0</v>
      </c>
      <c r="M30" s="16">
        <f t="shared" si="9"/>
        <v>0</v>
      </c>
      <c r="N30" s="16">
        <f t="shared" si="10"/>
        <v>0</v>
      </c>
      <c r="O30" s="53">
        <f t="shared" si="2"/>
        <v>4245.0446000000002</v>
      </c>
      <c r="P30" s="9">
        <f t="shared" si="3"/>
        <v>28.202719999999999</v>
      </c>
      <c r="R30" s="17"/>
    </row>
    <row r="31" spans="1:18" s="12" customFormat="1" ht="12" customHeight="1">
      <c r="A31" s="48">
        <v>30</v>
      </c>
      <c r="B31" s="13">
        <v>10.3</v>
      </c>
      <c r="C31" s="13"/>
      <c r="D31" s="13"/>
      <c r="E31" s="13">
        <v>0</v>
      </c>
      <c r="F31" s="13">
        <v>10</v>
      </c>
      <c r="G31" s="4">
        <f t="shared" si="0"/>
        <v>217.8</v>
      </c>
      <c r="H31" s="4">
        <f t="shared" si="4"/>
        <v>0</v>
      </c>
      <c r="I31" s="4">
        <f t="shared" si="5"/>
        <v>0</v>
      </c>
      <c r="J31" s="51">
        <f t="shared" si="6"/>
        <v>0</v>
      </c>
      <c r="K31" s="16">
        <f t="shared" si="7"/>
        <v>217.8</v>
      </c>
      <c r="L31" s="16">
        <f t="shared" si="8"/>
        <v>0</v>
      </c>
      <c r="M31" s="16">
        <f t="shared" si="9"/>
        <v>0</v>
      </c>
      <c r="N31" s="16">
        <f t="shared" si="10"/>
        <v>0</v>
      </c>
      <c r="O31" s="53">
        <f t="shared" si="2"/>
        <v>4462.8446000000004</v>
      </c>
      <c r="P31" s="9">
        <f t="shared" si="3"/>
        <v>28.202719999999999</v>
      </c>
      <c r="R31" s="17"/>
    </row>
    <row r="32" spans="1:18" s="12" customFormat="1" ht="12" customHeight="1">
      <c r="A32" s="48">
        <v>31</v>
      </c>
      <c r="B32" s="13">
        <v>10.77</v>
      </c>
      <c r="C32" s="13"/>
      <c r="D32" s="13"/>
      <c r="E32" s="13">
        <v>0</v>
      </c>
      <c r="F32" s="13">
        <v>10</v>
      </c>
      <c r="G32" s="4">
        <f t="shared" si="0"/>
        <v>210.7</v>
      </c>
      <c r="H32" s="4">
        <f t="shared" si="4"/>
        <v>0</v>
      </c>
      <c r="I32" s="4">
        <f t="shared" si="5"/>
        <v>0</v>
      </c>
      <c r="J32" s="51">
        <f t="shared" si="6"/>
        <v>0</v>
      </c>
      <c r="K32" s="16">
        <f t="shared" si="7"/>
        <v>210.7</v>
      </c>
      <c r="L32" s="16">
        <f t="shared" si="8"/>
        <v>0</v>
      </c>
      <c r="M32" s="16">
        <f t="shared" si="9"/>
        <v>0</v>
      </c>
      <c r="N32" s="16">
        <f t="shared" si="10"/>
        <v>0</v>
      </c>
      <c r="O32" s="53">
        <f t="shared" si="2"/>
        <v>4673.5446000000002</v>
      </c>
      <c r="P32" s="9">
        <f t="shared" si="3"/>
        <v>28.202719999999999</v>
      </c>
      <c r="R32" s="17"/>
    </row>
    <row r="33" spans="1:18" s="12" customFormat="1" ht="12" customHeight="1">
      <c r="A33" s="48">
        <v>32</v>
      </c>
      <c r="B33" s="13">
        <v>11.03</v>
      </c>
      <c r="C33" s="13"/>
      <c r="D33" s="13"/>
      <c r="E33" s="13">
        <v>0</v>
      </c>
      <c r="F33" s="13">
        <v>10</v>
      </c>
      <c r="G33" s="4">
        <f t="shared" si="0"/>
        <v>217.99999999999997</v>
      </c>
      <c r="H33" s="4">
        <f t="shared" si="4"/>
        <v>0</v>
      </c>
      <c r="I33" s="4">
        <f t="shared" si="5"/>
        <v>0</v>
      </c>
      <c r="J33" s="51">
        <f t="shared" si="6"/>
        <v>0</v>
      </c>
      <c r="K33" s="16">
        <f t="shared" si="7"/>
        <v>217.99999999999997</v>
      </c>
      <c r="L33" s="16">
        <f t="shared" si="8"/>
        <v>0</v>
      </c>
      <c r="M33" s="16">
        <f t="shared" si="9"/>
        <v>0</v>
      </c>
      <c r="N33" s="16">
        <f t="shared" si="10"/>
        <v>0</v>
      </c>
      <c r="O33" s="53">
        <f t="shared" si="2"/>
        <v>4891.5446000000002</v>
      </c>
      <c r="P33" s="9">
        <f t="shared" si="3"/>
        <v>28.202719999999999</v>
      </c>
      <c r="R33" s="17"/>
    </row>
    <row r="34" spans="1:18" s="12" customFormat="1" ht="12" customHeight="1">
      <c r="A34" s="48">
        <v>33</v>
      </c>
      <c r="B34" s="13">
        <v>12.39</v>
      </c>
      <c r="C34" s="13"/>
      <c r="D34" s="13"/>
      <c r="E34" s="13">
        <v>0</v>
      </c>
      <c r="F34" s="13">
        <v>10</v>
      </c>
      <c r="G34" s="4">
        <f t="shared" si="0"/>
        <v>234.20000000000002</v>
      </c>
      <c r="H34" s="4">
        <f t="shared" si="4"/>
        <v>0</v>
      </c>
      <c r="I34" s="4">
        <f t="shared" si="5"/>
        <v>0</v>
      </c>
      <c r="J34" s="51">
        <f t="shared" si="6"/>
        <v>0</v>
      </c>
      <c r="K34" s="16">
        <f t="shared" si="7"/>
        <v>234.20000000000002</v>
      </c>
      <c r="L34" s="16">
        <f t="shared" si="8"/>
        <v>0</v>
      </c>
      <c r="M34" s="16">
        <f t="shared" si="9"/>
        <v>0</v>
      </c>
      <c r="N34" s="16">
        <f t="shared" si="10"/>
        <v>0</v>
      </c>
      <c r="O34" s="53">
        <f t="shared" si="2"/>
        <v>5125.7446</v>
      </c>
      <c r="P34" s="9">
        <f t="shared" si="3"/>
        <v>28.202719999999999</v>
      </c>
      <c r="R34" s="17"/>
    </row>
    <row r="35" spans="1:18" s="12" customFormat="1" ht="12" customHeight="1">
      <c r="A35" s="48">
        <v>34</v>
      </c>
      <c r="B35" s="13">
        <v>10.56</v>
      </c>
      <c r="C35" s="13"/>
      <c r="D35" s="13"/>
      <c r="E35" s="13">
        <v>0</v>
      </c>
      <c r="F35" s="13">
        <v>10</v>
      </c>
      <c r="G35" s="4">
        <f t="shared" si="0"/>
        <v>229.50000000000003</v>
      </c>
      <c r="H35" s="4">
        <f t="shared" si="4"/>
        <v>0</v>
      </c>
      <c r="I35" s="4">
        <f t="shared" si="5"/>
        <v>0</v>
      </c>
      <c r="J35" s="51">
        <f t="shared" si="6"/>
        <v>0</v>
      </c>
      <c r="K35" s="16">
        <f t="shared" si="7"/>
        <v>229.50000000000003</v>
      </c>
      <c r="L35" s="16">
        <f t="shared" si="8"/>
        <v>0</v>
      </c>
      <c r="M35" s="16">
        <f t="shared" si="9"/>
        <v>0</v>
      </c>
      <c r="N35" s="16">
        <f t="shared" si="10"/>
        <v>0</v>
      </c>
      <c r="O35" s="53">
        <f t="shared" si="2"/>
        <v>5355.2446</v>
      </c>
      <c r="P35" s="9">
        <f t="shared" si="3"/>
        <v>28.202719999999999</v>
      </c>
      <c r="R35" s="17"/>
    </row>
    <row r="36" spans="1:18" s="12" customFormat="1" ht="12" customHeight="1">
      <c r="A36" s="48">
        <v>35</v>
      </c>
      <c r="B36" s="13">
        <v>12.79</v>
      </c>
      <c r="C36" s="13"/>
      <c r="D36" s="13"/>
      <c r="E36" s="13">
        <v>0</v>
      </c>
      <c r="F36" s="13">
        <v>10</v>
      </c>
      <c r="G36" s="4">
        <f t="shared" si="0"/>
        <v>233.5</v>
      </c>
      <c r="H36" s="4">
        <f t="shared" si="4"/>
        <v>0</v>
      </c>
      <c r="I36" s="4">
        <f t="shared" si="5"/>
        <v>0</v>
      </c>
      <c r="J36" s="51">
        <f t="shared" si="6"/>
        <v>0</v>
      </c>
      <c r="K36" s="16">
        <f t="shared" si="7"/>
        <v>233.5</v>
      </c>
      <c r="L36" s="16">
        <f t="shared" si="8"/>
        <v>0</v>
      </c>
      <c r="M36" s="16">
        <f t="shared" si="9"/>
        <v>0</v>
      </c>
      <c r="N36" s="16">
        <f t="shared" si="10"/>
        <v>0</v>
      </c>
      <c r="O36" s="53">
        <f t="shared" si="2"/>
        <v>5588.7446</v>
      </c>
      <c r="P36" s="9">
        <f t="shared" si="3"/>
        <v>28.202719999999999</v>
      </c>
      <c r="R36" s="17"/>
    </row>
    <row r="37" spans="1:18" s="12" customFormat="1" ht="12" customHeight="1">
      <c r="A37" s="48">
        <v>36</v>
      </c>
      <c r="B37" s="13">
        <v>12.6</v>
      </c>
      <c r="C37" s="13"/>
      <c r="D37" s="13"/>
      <c r="E37" s="13">
        <v>0</v>
      </c>
      <c r="F37" s="13">
        <v>10</v>
      </c>
      <c r="G37" s="4">
        <f t="shared" si="0"/>
        <v>253.9</v>
      </c>
      <c r="H37" s="4">
        <f t="shared" si="4"/>
        <v>0</v>
      </c>
      <c r="I37" s="4">
        <f t="shared" si="5"/>
        <v>0</v>
      </c>
      <c r="J37" s="51">
        <f t="shared" si="6"/>
        <v>0</v>
      </c>
      <c r="K37" s="16">
        <f t="shared" si="7"/>
        <v>253.9</v>
      </c>
      <c r="L37" s="16">
        <f t="shared" si="8"/>
        <v>0</v>
      </c>
      <c r="M37" s="16">
        <f t="shared" si="9"/>
        <v>0</v>
      </c>
      <c r="N37" s="16">
        <f t="shared" si="10"/>
        <v>0</v>
      </c>
      <c r="O37" s="53">
        <f t="shared" si="2"/>
        <v>5842.6445999999996</v>
      </c>
      <c r="P37" s="9">
        <f t="shared" si="3"/>
        <v>28.202719999999999</v>
      </c>
      <c r="R37" s="17"/>
    </row>
    <row r="38" spans="1:18" s="12" customFormat="1" ht="12" customHeight="1">
      <c r="A38" s="48">
        <v>37</v>
      </c>
      <c r="B38" s="13">
        <v>12.77</v>
      </c>
      <c r="C38" s="13"/>
      <c r="D38" s="13"/>
      <c r="E38" s="13">
        <v>0</v>
      </c>
      <c r="F38" s="13">
        <v>10</v>
      </c>
      <c r="G38" s="4">
        <f t="shared" si="0"/>
        <v>253.7</v>
      </c>
      <c r="H38" s="4">
        <f t="shared" si="4"/>
        <v>0</v>
      </c>
      <c r="I38" s="4">
        <f t="shared" si="5"/>
        <v>0</v>
      </c>
      <c r="J38" s="51">
        <f t="shared" si="6"/>
        <v>0</v>
      </c>
      <c r="K38" s="16">
        <f t="shared" si="7"/>
        <v>253.7</v>
      </c>
      <c r="L38" s="16">
        <f t="shared" si="8"/>
        <v>0</v>
      </c>
      <c r="M38" s="16">
        <f t="shared" si="9"/>
        <v>0</v>
      </c>
      <c r="N38" s="16">
        <f t="shared" si="10"/>
        <v>0</v>
      </c>
      <c r="O38" s="53">
        <f t="shared" si="2"/>
        <v>6096.3445999999994</v>
      </c>
      <c r="P38" s="9">
        <f t="shared" si="3"/>
        <v>28.202719999999999</v>
      </c>
      <c r="R38" s="17"/>
    </row>
    <row r="39" spans="1:18" s="12" customFormat="1" ht="12" customHeight="1">
      <c r="A39" s="48">
        <v>38</v>
      </c>
      <c r="B39" s="13">
        <v>12.28</v>
      </c>
      <c r="C39" s="13"/>
      <c r="D39" s="13"/>
      <c r="E39" s="13">
        <v>0</v>
      </c>
      <c r="F39" s="13">
        <v>10</v>
      </c>
      <c r="G39" s="4">
        <f t="shared" si="0"/>
        <v>250.49999999999997</v>
      </c>
      <c r="H39" s="4">
        <f t="shared" si="4"/>
        <v>0</v>
      </c>
      <c r="I39" s="4">
        <f t="shared" si="5"/>
        <v>0</v>
      </c>
      <c r="J39" s="51">
        <f t="shared" si="6"/>
        <v>0</v>
      </c>
      <c r="K39" s="16">
        <f t="shared" si="7"/>
        <v>250.49999999999997</v>
      </c>
      <c r="L39" s="16">
        <f t="shared" si="8"/>
        <v>0</v>
      </c>
      <c r="M39" s="16">
        <f t="shared" si="9"/>
        <v>0</v>
      </c>
      <c r="N39" s="16">
        <f t="shared" si="10"/>
        <v>0</v>
      </c>
      <c r="O39" s="53">
        <f t="shared" si="2"/>
        <v>6346.8445999999994</v>
      </c>
      <c r="P39" s="9">
        <f t="shared" si="3"/>
        <v>28.202719999999999</v>
      </c>
      <c r="R39" s="17"/>
    </row>
    <row r="40" spans="1:18" s="12" customFormat="1" ht="12" customHeight="1">
      <c r="A40" s="48">
        <v>39</v>
      </c>
      <c r="B40" s="13">
        <v>13.57</v>
      </c>
      <c r="C40" s="13"/>
      <c r="D40" s="13"/>
      <c r="E40" s="13">
        <v>0</v>
      </c>
      <c r="F40" s="13">
        <v>10</v>
      </c>
      <c r="G40" s="4">
        <f t="shared" si="0"/>
        <v>258.5</v>
      </c>
      <c r="H40" s="4">
        <f t="shared" si="4"/>
        <v>0</v>
      </c>
      <c r="I40" s="4">
        <f t="shared" si="5"/>
        <v>0</v>
      </c>
      <c r="J40" s="51">
        <f t="shared" si="6"/>
        <v>0</v>
      </c>
      <c r="K40" s="16">
        <f t="shared" si="7"/>
        <v>258.5</v>
      </c>
      <c r="L40" s="16">
        <f t="shared" si="8"/>
        <v>0</v>
      </c>
      <c r="M40" s="16">
        <f t="shared" si="9"/>
        <v>0</v>
      </c>
      <c r="N40" s="16">
        <f t="shared" si="10"/>
        <v>0</v>
      </c>
      <c r="O40" s="53">
        <f t="shared" si="2"/>
        <v>6605.3445999999994</v>
      </c>
      <c r="P40" s="9">
        <f t="shared" si="3"/>
        <v>28.202719999999999</v>
      </c>
      <c r="R40" s="17"/>
    </row>
    <row r="41" spans="1:18" s="12" customFormat="1" ht="12" customHeight="1">
      <c r="A41" s="48">
        <v>40</v>
      </c>
      <c r="B41" s="13">
        <v>13.9</v>
      </c>
      <c r="C41" s="13"/>
      <c r="D41" s="13"/>
      <c r="E41" s="13">
        <v>0</v>
      </c>
      <c r="F41" s="13">
        <v>10</v>
      </c>
      <c r="G41" s="4">
        <f t="shared" si="0"/>
        <v>274.7</v>
      </c>
      <c r="H41" s="4">
        <f t="shared" si="4"/>
        <v>0</v>
      </c>
      <c r="I41" s="4">
        <f t="shared" si="5"/>
        <v>0</v>
      </c>
      <c r="J41" s="51">
        <f t="shared" si="6"/>
        <v>0</v>
      </c>
      <c r="K41" s="16">
        <f t="shared" si="7"/>
        <v>274.7</v>
      </c>
      <c r="L41" s="16">
        <f t="shared" si="8"/>
        <v>0</v>
      </c>
      <c r="M41" s="16">
        <f t="shared" si="9"/>
        <v>0</v>
      </c>
      <c r="N41" s="16">
        <f t="shared" si="10"/>
        <v>0</v>
      </c>
      <c r="O41" s="53">
        <f t="shared" si="2"/>
        <v>6880.0445999999993</v>
      </c>
      <c r="P41" s="9">
        <f t="shared" si="3"/>
        <v>28.202719999999999</v>
      </c>
      <c r="R41" s="17"/>
    </row>
    <row r="42" spans="1:18" s="12" customFormat="1" ht="12" customHeight="1">
      <c r="A42" s="48">
        <v>41</v>
      </c>
      <c r="B42" s="13">
        <v>9.16</v>
      </c>
      <c r="C42" s="13"/>
      <c r="D42" s="13"/>
      <c r="E42" s="13">
        <v>0</v>
      </c>
      <c r="F42" s="13">
        <v>10</v>
      </c>
      <c r="G42" s="4">
        <f t="shared" si="0"/>
        <v>230.60000000000002</v>
      </c>
      <c r="H42" s="4">
        <f t="shared" si="4"/>
        <v>0</v>
      </c>
      <c r="I42" s="4">
        <f t="shared" si="5"/>
        <v>0</v>
      </c>
      <c r="J42" s="51">
        <f t="shared" si="6"/>
        <v>0</v>
      </c>
      <c r="K42" s="16">
        <f t="shared" si="7"/>
        <v>230.60000000000002</v>
      </c>
      <c r="L42" s="16">
        <f t="shared" si="8"/>
        <v>0</v>
      </c>
      <c r="M42" s="16">
        <f t="shared" si="9"/>
        <v>0</v>
      </c>
      <c r="N42" s="16">
        <f t="shared" si="10"/>
        <v>0</v>
      </c>
      <c r="O42" s="53">
        <f t="shared" si="2"/>
        <v>7110.6445999999996</v>
      </c>
      <c r="P42" s="9">
        <f t="shared" si="3"/>
        <v>28.202719999999999</v>
      </c>
      <c r="R42" s="17"/>
    </row>
    <row r="43" spans="1:18" s="12" customFormat="1" ht="12" customHeight="1">
      <c r="A43" s="48" t="s">
        <v>7</v>
      </c>
      <c r="B43" s="13">
        <v>9.14</v>
      </c>
      <c r="C43" s="13"/>
      <c r="D43" s="13"/>
      <c r="E43" s="13">
        <v>0</v>
      </c>
      <c r="F43" s="13">
        <v>4.3099999999999996</v>
      </c>
      <c r="G43" s="4">
        <f>SUM(B42+B43)*F43</f>
        <v>78.87299999999999</v>
      </c>
      <c r="H43" s="4">
        <f>SUM(C41+C43)*F43</f>
        <v>0</v>
      </c>
      <c r="I43" s="4">
        <f>SUM(D41+D43)*F43</f>
        <v>0</v>
      </c>
      <c r="J43" s="51">
        <f>SUM((E42+E43)*F43*1.3)</f>
        <v>0</v>
      </c>
      <c r="K43" s="16">
        <f>G43</f>
        <v>78.87299999999999</v>
      </c>
      <c r="L43" s="16">
        <f>H43</f>
        <v>0</v>
      </c>
      <c r="M43" s="16">
        <f>I43</f>
        <v>0</v>
      </c>
      <c r="N43" s="16">
        <f>J43</f>
        <v>0</v>
      </c>
      <c r="O43" s="53">
        <f t="shared" si="2"/>
        <v>7189.5175999999992</v>
      </c>
      <c r="P43" s="9">
        <f>N43+P42</f>
        <v>28.202719999999999</v>
      </c>
      <c r="R43" s="17"/>
    </row>
    <row r="44" spans="1:18" s="12" customFormat="1" ht="12" customHeight="1">
      <c r="A44" s="48">
        <v>42</v>
      </c>
      <c r="B44" s="13">
        <v>11.75</v>
      </c>
      <c r="C44" s="13"/>
      <c r="D44" s="13"/>
      <c r="E44" s="13">
        <v>0</v>
      </c>
      <c r="F44" s="13">
        <v>5.69</v>
      </c>
      <c r="G44" s="4">
        <f>SUM(B42+B44)*F44</f>
        <v>118.97790000000001</v>
      </c>
      <c r="H44" s="4">
        <f>SUM(C41+C44)*F44</f>
        <v>0</v>
      </c>
      <c r="I44" s="4">
        <f>SUM(D41+D44)*F44</f>
        <v>0</v>
      </c>
      <c r="J44" s="51">
        <f>SUM((E42+E44)*F44*1.3)</f>
        <v>0</v>
      </c>
      <c r="K44" s="16">
        <f t="shared" si="7"/>
        <v>118.97790000000001</v>
      </c>
      <c r="L44" s="16">
        <f t="shared" si="8"/>
        <v>0</v>
      </c>
      <c r="M44" s="16">
        <f t="shared" si="9"/>
        <v>0</v>
      </c>
      <c r="N44" s="16">
        <f t="shared" si="10"/>
        <v>0</v>
      </c>
      <c r="O44" s="53">
        <f t="shared" si="2"/>
        <v>7308.4954999999991</v>
      </c>
      <c r="P44" s="9">
        <f>N44+P42</f>
        <v>28.202719999999999</v>
      </c>
      <c r="R44" s="17"/>
    </row>
    <row r="45" spans="1:18" s="12" customFormat="1" ht="12" customHeight="1">
      <c r="A45" s="48">
        <v>43</v>
      </c>
      <c r="B45" s="13">
        <v>19.18</v>
      </c>
      <c r="C45" s="13"/>
      <c r="D45" s="13"/>
      <c r="E45" s="13">
        <v>0</v>
      </c>
      <c r="F45" s="13">
        <v>10</v>
      </c>
      <c r="G45" s="4">
        <f t="shared" si="0"/>
        <v>309.3</v>
      </c>
      <c r="H45" s="4">
        <f>SUM(C42+C45)*F45</f>
        <v>0</v>
      </c>
      <c r="I45" s="4">
        <f>SUM(D42+D45)*F45</f>
        <v>0</v>
      </c>
      <c r="J45" s="51">
        <f t="shared" si="6"/>
        <v>0</v>
      </c>
      <c r="K45" s="16">
        <f t="shared" si="7"/>
        <v>309.3</v>
      </c>
      <c r="L45" s="16">
        <f t="shared" si="8"/>
        <v>0</v>
      </c>
      <c r="M45" s="16">
        <f t="shared" si="9"/>
        <v>0</v>
      </c>
      <c r="N45" s="16">
        <f t="shared" si="10"/>
        <v>0</v>
      </c>
      <c r="O45" s="53">
        <f t="shared" si="2"/>
        <v>7617.7954999999993</v>
      </c>
      <c r="P45" s="9">
        <f t="shared" si="3"/>
        <v>28.202719999999999</v>
      </c>
      <c r="R45" s="17"/>
    </row>
    <row r="46" spans="1:18" s="12" customFormat="1" ht="12" customHeight="1" thickBot="1">
      <c r="A46" s="55">
        <v>44</v>
      </c>
      <c r="B46" s="56">
        <v>20.64</v>
      </c>
      <c r="C46" s="56"/>
      <c r="D46" s="56"/>
      <c r="E46" s="56">
        <v>0</v>
      </c>
      <c r="F46" s="56">
        <v>10</v>
      </c>
      <c r="G46" s="57">
        <f t="shared" si="0"/>
        <v>398.2</v>
      </c>
      <c r="H46" s="57">
        <f t="shared" si="4"/>
        <v>0</v>
      </c>
      <c r="I46" s="57">
        <f t="shared" si="5"/>
        <v>0</v>
      </c>
      <c r="J46" s="5">
        <f t="shared" si="6"/>
        <v>0</v>
      </c>
      <c r="K46" s="58">
        <f t="shared" si="7"/>
        <v>398.2</v>
      </c>
      <c r="L46" s="58">
        <f t="shared" si="8"/>
        <v>0</v>
      </c>
      <c r="M46" s="58">
        <f t="shared" si="9"/>
        <v>0</v>
      </c>
      <c r="N46" s="58">
        <f t="shared" si="10"/>
        <v>0</v>
      </c>
      <c r="O46" s="59">
        <f t="shared" si="2"/>
        <v>8015.9954999999991</v>
      </c>
      <c r="P46" s="10">
        <f t="shared" si="3"/>
        <v>28.202719999999999</v>
      </c>
      <c r="R46" s="17"/>
    </row>
    <row r="47" spans="1:18" s="12" customFormat="1" ht="12" thickBot="1">
      <c r="A47" s="72" t="s">
        <v>3</v>
      </c>
      <c r="B47" s="69">
        <f>SUM(B10:B46)</f>
        <v>459.82999999999993</v>
      </c>
      <c r="C47" s="69">
        <f>SUM(C10:C46)</f>
        <v>0</v>
      </c>
      <c r="D47" s="69">
        <f>SUM(D10:D46)</f>
        <v>0</v>
      </c>
      <c r="E47" s="69">
        <f>SUM(E10:E46)</f>
        <v>1.49</v>
      </c>
      <c r="F47" s="69"/>
      <c r="G47" s="69">
        <f t="shared" ref="G47:N47" si="11">SUM(G10:G46)</f>
        <v>8015.9954999999991</v>
      </c>
      <c r="H47" s="69">
        <f t="shared" si="11"/>
        <v>0</v>
      </c>
      <c r="I47" s="69">
        <f t="shared" si="11"/>
        <v>0</v>
      </c>
      <c r="J47" s="69">
        <f t="shared" si="11"/>
        <v>38.74</v>
      </c>
      <c r="K47" s="69">
        <f t="shared" si="11"/>
        <v>8015.9954999999991</v>
      </c>
      <c r="L47" s="69">
        <f t="shared" si="11"/>
        <v>0</v>
      </c>
      <c r="M47" s="69">
        <f t="shared" si="11"/>
        <v>0</v>
      </c>
      <c r="N47" s="69">
        <f t="shared" si="11"/>
        <v>38.74</v>
      </c>
      <c r="O47" s="70">
        <f>O46</f>
        <v>8015.9954999999991</v>
      </c>
      <c r="P47" s="71">
        <f>P46</f>
        <v>28.202719999999999</v>
      </c>
      <c r="R47" s="17"/>
    </row>
  </sheetData>
  <mergeCells count="12">
    <mergeCell ref="A8:P8"/>
    <mergeCell ref="K5:N5"/>
    <mergeCell ref="O5:P5"/>
    <mergeCell ref="B7:C7"/>
    <mergeCell ref="A1:P1"/>
    <mergeCell ref="A2:P2"/>
    <mergeCell ref="A3:P3"/>
    <mergeCell ref="A4:P4"/>
    <mergeCell ref="A5:A6"/>
    <mergeCell ref="B5:E5"/>
    <mergeCell ref="F5:F6"/>
    <mergeCell ref="G5:J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86"/>
  <sheetViews>
    <sheetView showGridLines="0" zoomScaleSheetLayoutView="100" workbookViewId="0">
      <selection activeCell="A10" sqref="A10"/>
    </sheetView>
  </sheetViews>
  <sheetFormatPr defaultRowHeight="11.25"/>
  <cols>
    <col min="1" max="1" width="13.5703125" style="2" customWidth="1"/>
    <col min="2" max="2" width="9.140625" style="15"/>
    <col min="3" max="4" width="7.7109375" style="15" customWidth="1"/>
    <col min="5" max="5" width="9.5703125" style="15" customWidth="1"/>
    <col min="6" max="6" width="9.7109375" style="15" customWidth="1"/>
    <col min="7" max="7" width="11.42578125" style="3" customWidth="1"/>
    <col min="8" max="9" width="7.7109375" style="3" customWidth="1"/>
    <col min="10" max="10" width="10.85546875" style="3" customWidth="1"/>
    <col min="11" max="11" width="10.7109375" style="25" customWidth="1"/>
    <col min="12" max="13" width="7.7109375" style="3" customWidth="1"/>
    <col min="14" max="14" width="11" style="3" customWidth="1"/>
    <col min="15" max="16" width="11.7109375" style="26" customWidth="1"/>
    <col min="17" max="17" width="9.140625" style="18"/>
    <col min="18" max="18" width="9.140625" style="19"/>
    <col min="19" max="16384" width="9.140625" style="18"/>
  </cols>
  <sheetData>
    <row r="1" spans="1:18" s="29" customFormat="1" ht="16.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  <c r="R1" s="30"/>
    </row>
    <row r="2" spans="1:18" ht="13.5" customHeight="1">
      <c r="A2" s="84" t="s">
        <v>19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8" ht="13.5" customHeight="1">
      <c r="A3" s="84" t="s">
        <v>20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8" ht="13.5" customHeight="1" thickBo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8" ht="12" customHeight="1">
      <c r="A5" s="87" t="s">
        <v>21</v>
      </c>
      <c r="B5" s="88" t="s">
        <v>22</v>
      </c>
      <c r="C5" s="104"/>
      <c r="D5" s="104"/>
      <c r="E5" s="104"/>
      <c r="F5" s="105" t="s">
        <v>2</v>
      </c>
      <c r="G5" s="91" t="s">
        <v>23</v>
      </c>
      <c r="H5" s="106"/>
      <c r="I5" s="106"/>
      <c r="J5" s="106"/>
      <c r="K5" s="91" t="s">
        <v>24</v>
      </c>
      <c r="L5" s="106"/>
      <c r="M5" s="106"/>
      <c r="N5" s="106"/>
      <c r="O5" s="107" t="s">
        <v>25</v>
      </c>
      <c r="P5" s="108"/>
    </row>
    <row r="6" spans="1:18" ht="12" customHeight="1" thickBot="1">
      <c r="A6" s="97"/>
      <c r="B6" s="98" t="s">
        <v>26</v>
      </c>
      <c r="C6" s="98" t="s">
        <v>27</v>
      </c>
      <c r="D6" s="98" t="s">
        <v>28</v>
      </c>
      <c r="E6" s="98" t="s">
        <v>31</v>
      </c>
      <c r="F6" s="109"/>
      <c r="G6" s="100" t="s">
        <v>29</v>
      </c>
      <c r="H6" s="100" t="s">
        <v>27</v>
      </c>
      <c r="I6" s="100" t="s">
        <v>28</v>
      </c>
      <c r="J6" s="100" t="s">
        <v>31</v>
      </c>
      <c r="K6" s="100" t="s">
        <v>26</v>
      </c>
      <c r="L6" s="100" t="s">
        <v>30</v>
      </c>
      <c r="M6" s="100" t="s">
        <v>28</v>
      </c>
      <c r="N6" s="100" t="s">
        <v>31</v>
      </c>
      <c r="O6" s="110" t="s">
        <v>32</v>
      </c>
      <c r="P6" s="111" t="s">
        <v>31</v>
      </c>
    </row>
    <row r="7" spans="1:18" ht="12" hidden="1" customHeight="1" thickBot="1">
      <c r="A7" s="35"/>
      <c r="B7" s="79" t="s">
        <v>1</v>
      </c>
      <c r="C7" s="80"/>
      <c r="D7" s="36"/>
      <c r="E7" s="37"/>
      <c r="F7" s="36"/>
      <c r="G7" s="38"/>
      <c r="H7" s="39"/>
      <c r="I7" s="40"/>
      <c r="J7" s="41"/>
      <c r="K7" s="38"/>
      <c r="L7" s="39"/>
      <c r="M7" s="40"/>
      <c r="N7" s="41"/>
      <c r="O7" s="60"/>
      <c r="P7" s="61"/>
    </row>
    <row r="8" spans="1:18" s="33" customFormat="1" ht="18" customHeight="1">
      <c r="A8" s="115" t="s">
        <v>10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7"/>
      <c r="R8" s="34"/>
    </row>
    <row r="9" spans="1:18" ht="12" customHeight="1">
      <c r="A9" s="62"/>
      <c r="B9" s="63" t="s">
        <v>9</v>
      </c>
      <c r="C9" s="20"/>
      <c r="D9" s="20"/>
      <c r="E9" s="20"/>
      <c r="F9" s="20"/>
      <c r="G9" s="21"/>
      <c r="H9" s="21"/>
      <c r="I9" s="21"/>
      <c r="J9" s="21"/>
      <c r="K9" s="21"/>
      <c r="L9" s="21"/>
      <c r="M9" s="21"/>
      <c r="N9" s="21"/>
      <c r="O9" s="64"/>
      <c r="P9" s="22"/>
    </row>
    <row r="10" spans="1:18" ht="12" customHeight="1">
      <c r="A10" s="62">
        <v>65</v>
      </c>
      <c r="B10" s="20">
        <v>14.25</v>
      </c>
      <c r="C10" s="20"/>
      <c r="D10" s="20"/>
      <c r="E10" s="20">
        <v>0</v>
      </c>
      <c r="F10" s="20"/>
      <c r="G10" s="21"/>
      <c r="H10" s="21"/>
      <c r="I10" s="21"/>
      <c r="J10" s="21"/>
      <c r="K10" s="21"/>
      <c r="L10" s="21"/>
      <c r="M10" s="21"/>
      <c r="N10" s="21"/>
      <c r="O10" s="64">
        <f>SUM(K10+L10+M10)</f>
        <v>0</v>
      </c>
      <c r="P10" s="22">
        <f>N10</f>
        <v>0</v>
      </c>
    </row>
    <row r="11" spans="1:18" s="23" customFormat="1" ht="12" customHeight="1">
      <c r="A11" s="62">
        <v>66</v>
      </c>
      <c r="B11" s="20">
        <v>12</v>
      </c>
      <c r="C11" s="20"/>
      <c r="D11" s="20"/>
      <c r="E11" s="20">
        <v>0</v>
      </c>
      <c r="F11" s="20">
        <v>10</v>
      </c>
      <c r="G11" s="21">
        <f t="shared" ref="G11:G64" si="0">SUM(B10+B11)*F11</f>
        <v>262.5</v>
      </c>
      <c r="H11" s="21">
        <f t="shared" ref="H11:H18" si="1">SUM(C9+C11)*F11</f>
        <v>0</v>
      </c>
      <c r="I11" s="21">
        <f t="shared" ref="I11:I18" si="2">SUM(D9+D11)*F11</f>
        <v>0</v>
      </c>
      <c r="J11" s="21">
        <f>SUM((E10+E11)*F11*1.3)</f>
        <v>0</v>
      </c>
      <c r="K11" s="21">
        <f t="shared" ref="K11:K21" si="3">G11</f>
        <v>262.5</v>
      </c>
      <c r="L11" s="21">
        <f t="shared" ref="L11:L21" si="4">H11</f>
        <v>0</v>
      </c>
      <c r="M11" s="21">
        <f t="shared" ref="M11:M21" si="5">I11</f>
        <v>0</v>
      </c>
      <c r="N11" s="21">
        <f t="shared" ref="N11:N21" si="6">J11</f>
        <v>0</v>
      </c>
      <c r="O11" s="64">
        <f>SUM(K11+L11+M11)+O10</f>
        <v>262.5</v>
      </c>
      <c r="P11" s="22">
        <f>SUM(L11+M11+N11)+P10</f>
        <v>0</v>
      </c>
      <c r="R11" s="19"/>
    </row>
    <row r="12" spans="1:18" s="23" customFormat="1" ht="12" customHeight="1">
      <c r="A12" s="62">
        <v>67</v>
      </c>
      <c r="B12" s="20">
        <v>12</v>
      </c>
      <c r="C12" s="20"/>
      <c r="D12" s="20"/>
      <c r="E12" s="20">
        <v>0</v>
      </c>
      <c r="F12" s="20">
        <v>10</v>
      </c>
      <c r="G12" s="21">
        <f t="shared" si="0"/>
        <v>240</v>
      </c>
      <c r="H12" s="21">
        <f t="shared" si="1"/>
        <v>0</v>
      </c>
      <c r="I12" s="21">
        <f t="shared" si="2"/>
        <v>0</v>
      </c>
      <c r="J12" s="21">
        <f>SUM((E11+E12)*F12*1.3)</f>
        <v>0</v>
      </c>
      <c r="K12" s="21">
        <f t="shared" si="3"/>
        <v>240</v>
      </c>
      <c r="L12" s="21">
        <f t="shared" si="4"/>
        <v>0</v>
      </c>
      <c r="M12" s="21">
        <f t="shared" si="5"/>
        <v>0</v>
      </c>
      <c r="N12" s="21">
        <f t="shared" si="6"/>
        <v>0</v>
      </c>
      <c r="O12" s="64">
        <f t="shared" ref="O12:O64" si="7">SUM(K12+L12+M12)+O11</f>
        <v>502.5</v>
      </c>
      <c r="P12" s="22">
        <f t="shared" ref="P12:P64" si="8">N12+P11</f>
        <v>0</v>
      </c>
      <c r="R12" s="19"/>
    </row>
    <row r="13" spans="1:18" s="23" customFormat="1" ht="12" customHeight="1">
      <c r="A13" s="62">
        <v>68</v>
      </c>
      <c r="B13" s="20">
        <v>11.56</v>
      </c>
      <c r="C13" s="20"/>
      <c r="D13" s="20"/>
      <c r="E13" s="20">
        <v>0</v>
      </c>
      <c r="F13" s="20">
        <v>10</v>
      </c>
      <c r="G13" s="21">
        <f t="shared" si="0"/>
        <v>235.60000000000002</v>
      </c>
      <c r="H13" s="21">
        <f t="shared" si="1"/>
        <v>0</v>
      </c>
      <c r="I13" s="21">
        <f t="shared" si="2"/>
        <v>0</v>
      </c>
      <c r="J13" s="21">
        <f>SUM((E12+E13)*F13*1.3)</f>
        <v>0</v>
      </c>
      <c r="K13" s="21">
        <f t="shared" si="3"/>
        <v>235.60000000000002</v>
      </c>
      <c r="L13" s="21">
        <f t="shared" si="4"/>
        <v>0</v>
      </c>
      <c r="M13" s="21">
        <f t="shared" si="5"/>
        <v>0</v>
      </c>
      <c r="N13" s="21">
        <f t="shared" si="6"/>
        <v>0</v>
      </c>
      <c r="O13" s="64">
        <f t="shared" si="7"/>
        <v>738.1</v>
      </c>
      <c r="P13" s="22">
        <f t="shared" si="8"/>
        <v>0</v>
      </c>
      <c r="R13" s="19"/>
    </row>
    <row r="14" spans="1:18" s="23" customFormat="1" ht="12" customHeight="1">
      <c r="A14" s="62" t="s">
        <v>11</v>
      </c>
      <c r="B14" s="20">
        <v>11.03</v>
      </c>
      <c r="C14" s="20"/>
      <c r="D14" s="20"/>
      <c r="E14" s="20">
        <v>0</v>
      </c>
      <c r="F14" s="20">
        <v>3.18</v>
      </c>
      <c r="G14" s="21">
        <f t="shared" si="0"/>
        <v>71.836200000000005</v>
      </c>
      <c r="H14" s="21">
        <f t="shared" si="1"/>
        <v>0</v>
      </c>
      <c r="I14" s="21">
        <f t="shared" si="2"/>
        <v>0</v>
      </c>
      <c r="J14" s="21">
        <f t="shared" ref="J14:J64" si="9">SUM((E13+E14)*F14*1.3)</f>
        <v>0</v>
      </c>
      <c r="K14" s="21">
        <f t="shared" si="3"/>
        <v>71.836200000000005</v>
      </c>
      <c r="L14" s="21">
        <f t="shared" si="4"/>
        <v>0</v>
      </c>
      <c r="M14" s="21">
        <f t="shared" si="5"/>
        <v>0</v>
      </c>
      <c r="N14" s="21">
        <f t="shared" si="6"/>
        <v>0</v>
      </c>
      <c r="O14" s="64">
        <f t="shared" si="7"/>
        <v>809.93619999999999</v>
      </c>
      <c r="P14" s="22">
        <f t="shared" si="8"/>
        <v>0</v>
      </c>
      <c r="R14" s="19"/>
    </row>
    <row r="15" spans="1:18" s="23" customFormat="1" ht="12" customHeight="1">
      <c r="A15" s="62">
        <v>69</v>
      </c>
      <c r="B15" s="20">
        <v>11.83</v>
      </c>
      <c r="C15" s="20"/>
      <c r="D15" s="20"/>
      <c r="E15" s="20">
        <v>0</v>
      </c>
      <c r="F15" s="20">
        <v>6.82</v>
      </c>
      <c r="G15" s="21">
        <f t="shared" si="0"/>
        <v>155.90520000000001</v>
      </c>
      <c r="H15" s="21">
        <f t="shared" si="1"/>
        <v>0</v>
      </c>
      <c r="I15" s="21">
        <f t="shared" si="2"/>
        <v>0</v>
      </c>
      <c r="J15" s="21">
        <f t="shared" si="9"/>
        <v>0</v>
      </c>
      <c r="K15" s="21">
        <f t="shared" si="3"/>
        <v>155.90520000000001</v>
      </c>
      <c r="L15" s="21">
        <f t="shared" si="4"/>
        <v>0</v>
      </c>
      <c r="M15" s="21">
        <f t="shared" si="5"/>
        <v>0</v>
      </c>
      <c r="N15" s="21">
        <f t="shared" si="6"/>
        <v>0</v>
      </c>
      <c r="O15" s="64">
        <f t="shared" si="7"/>
        <v>965.84140000000002</v>
      </c>
      <c r="P15" s="22">
        <f t="shared" si="8"/>
        <v>0</v>
      </c>
      <c r="R15" s="19"/>
    </row>
    <row r="16" spans="1:18" s="23" customFormat="1" ht="12" customHeight="1">
      <c r="A16" s="62">
        <v>70</v>
      </c>
      <c r="B16" s="20">
        <v>15.69</v>
      </c>
      <c r="C16" s="20"/>
      <c r="D16" s="20"/>
      <c r="E16" s="20">
        <v>0</v>
      </c>
      <c r="F16" s="20">
        <v>10</v>
      </c>
      <c r="G16" s="21">
        <f t="shared" si="0"/>
        <v>275.2</v>
      </c>
      <c r="H16" s="21">
        <f t="shared" si="1"/>
        <v>0</v>
      </c>
      <c r="I16" s="21">
        <f t="shared" si="2"/>
        <v>0</v>
      </c>
      <c r="J16" s="21">
        <f t="shared" si="9"/>
        <v>0</v>
      </c>
      <c r="K16" s="21">
        <f t="shared" si="3"/>
        <v>275.2</v>
      </c>
      <c r="L16" s="21">
        <f t="shared" si="4"/>
        <v>0</v>
      </c>
      <c r="M16" s="21">
        <f t="shared" si="5"/>
        <v>0</v>
      </c>
      <c r="N16" s="21">
        <f t="shared" si="6"/>
        <v>0</v>
      </c>
      <c r="O16" s="64">
        <f t="shared" si="7"/>
        <v>1241.0414000000001</v>
      </c>
      <c r="P16" s="22">
        <f t="shared" si="8"/>
        <v>0</v>
      </c>
      <c r="R16" s="19"/>
    </row>
    <row r="17" spans="1:18" s="23" customFormat="1" ht="12" customHeight="1">
      <c r="A17" s="62" t="s">
        <v>12</v>
      </c>
      <c r="B17" s="20">
        <v>16.28</v>
      </c>
      <c r="C17" s="20"/>
      <c r="D17" s="20"/>
      <c r="E17" s="20">
        <v>0</v>
      </c>
      <c r="F17" s="20">
        <v>1.0900000000000001</v>
      </c>
      <c r="G17" s="21">
        <f t="shared" si="0"/>
        <v>34.847300000000004</v>
      </c>
      <c r="H17" s="21">
        <f t="shared" si="1"/>
        <v>0</v>
      </c>
      <c r="I17" s="21">
        <f t="shared" si="2"/>
        <v>0</v>
      </c>
      <c r="J17" s="21">
        <f t="shared" si="9"/>
        <v>0</v>
      </c>
      <c r="K17" s="21">
        <f t="shared" si="3"/>
        <v>34.847300000000004</v>
      </c>
      <c r="L17" s="21">
        <f t="shared" si="4"/>
        <v>0</v>
      </c>
      <c r="M17" s="21">
        <f t="shared" si="5"/>
        <v>0</v>
      </c>
      <c r="N17" s="21">
        <f t="shared" si="6"/>
        <v>0</v>
      </c>
      <c r="O17" s="64">
        <f t="shared" si="7"/>
        <v>1275.8887</v>
      </c>
      <c r="P17" s="22">
        <f t="shared" si="8"/>
        <v>0</v>
      </c>
      <c r="R17" s="19"/>
    </row>
    <row r="18" spans="1:18" s="23" customFormat="1" ht="12" customHeight="1">
      <c r="A18" s="62" t="s">
        <v>13</v>
      </c>
      <c r="B18" s="20">
        <v>16.670000000000002</v>
      </c>
      <c r="C18" s="20"/>
      <c r="D18" s="20"/>
      <c r="E18" s="20">
        <v>0</v>
      </c>
      <c r="F18" s="20">
        <v>4.12</v>
      </c>
      <c r="G18" s="21">
        <f>SUM(B17+B18)*F18</f>
        <v>135.75400000000002</v>
      </c>
      <c r="H18" s="21">
        <f t="shared" si="1"/>
        <v>0</v>
      </c>
      <c r="I18" s="21">
        <f t="shared" si="2"/>
        <v>0</v>
      </c>
      <c r="J18" s="21">
        <f>SUM((E17+E18)*F18*1.3)</f>
        <v>0</v>
      </c>
      <c r="K18" s="21">
        <f t="shared" si="3"/>
        <v>135.75400000000002</v>
      </c>
      <c r="L18" s="21">
        <f t="shared" si="4"/>
        <v>0</v>
      </c>
      <c r="M18" s="21">
        <f t="shared" si="5"/>
        <v>0</v>
      </c>
      <c r="N18" s="21">
        <f t="shared" si="6"/>
        <v>0</v>
      </c>
      <c r="O18" s="64">
        <f t="shared" si="7"/>
        <v>1411.6426999999999</v>
      </c>
      <c r="P18" s="22">
        <f>N18+P17</f>
        <v>0</v>
      </c>
      <c r="R18" s="19"/>
    </row>
    <row r="19" spans="1:18" s="23" customFormat="1" ht="12" customHeight="1">
      <c r="A19" s="62">
        <v>71</v>
      </c>
      <c r="B19" s="20">
        <v>17.34</v>
      </c>
      <c r="C19" s="20"/>
      <c r="D19" s="20"/>
      <c r="E19" s="20">
        <v>0</v>
      </c>
      <c r="F19" s="20">
        <v>4.79</v>
      </c>
      <c r="G19" s="21">
        <f>SUM(B17+B19)*F19</f>
        <v>161.03980000000001</v>
      </c>
      <c r="H19" s="21">
        <f>SUM(C16+C19)*F19</f>
        <v>0</v>
      </c>
      <c r="I19" s="21">
        <f>SUM(D16+D19)*F19</f>
        <v>0</v>
      </c>
      <c r="J19" s="21">
        <f>SUM((E17+E19)*F19*1.3)</f>
        <v>0</v>
      </c>
      <c r="K19" s="21">
        <f t="shared" si="3"/>
        <v>161.03980000000001</v>
      </c>
      <c r="L19" s="21">
        <f t="shared" si="4"/>
        <v>0</v>
      </c>
      <c r="M19" s="21">
        <f t="shared" si="5"/>
        <v>0</v>
      </c>
      <c r="N19" s="21">
        <f t="shared" si="6"/>
        <v>0</v>
      </c>
      <c r="O19" s="64">
        <f t="shared" si="7"/>
        <v>1572.6824999999999</v>
      </c>
      <c r="P19" s="22">
        <f>N19+P17</f>
        <v>0</v>
      </c>
      <c r="R19" s="19"/>
    </row>
    <row r="20" spans="1:18" s="23" customFormat="1" ht="12" customHeight="1">
      <c r="A20" s="62">
        <v>72</v>
      </c>
      <c r="B20" s="20">
        <v>14.99</v>
      </c>
      <c r="C20" s="20"/>
      <c r="D20" s="20"/>
      <c r="E20" s="20">
        <v>0</v>
      </c>
      <c r="F20" s="20">
        <v>10</v>
      </c>
      <c r="G20" s="21">
        <f t="shared" si="0"/>
        <v>323.29999999999995</v>
      </c>
      <c r="H20" s="21">
        <f>SUM(C17+C20)*F20</f>
        <v>0</v>
      </c>
      <c r="I20" s="21">
        <f>SUM(D17+D20)*F20</f>
        <v>0</v>
      </c>
      <c r="J20" s="21">
        <f t="shared" si="9"/>
        <v>0</v>
      </c>
      <c r="K20" s="21">
        <f t="shared" si="3"/>
        <v>323.29999999999995</v>
      </c>
      <c r="L20" s="21">
        <f t="shared" si="4"/>
        <v>0</v>
      </c>
      <c r="M20" s="21">
        <f t="shared" si="5"/>
        <v>0</v>
      </c>
      <c r="N20" s="21">
        <f t="shared" si="6"/>
        <v>0</v>
      </c>
      <c r="O20" s="64">
        <f t="shared" si="7"/>
        <v>1895.9824999999998</v>
      </c>
      <c r="P20" s="22">
        <f t="shared" si="8"/>
        <v>0</v>
      </c>
      <c r="R20" s="19"/>
    </row>
    <row r="21" spans="1:18" s="23" customFormat="1" ht="12" customHeight="1">
      <c r="A21" s="62">
        <v>73</v>
      </c>
      <c r="B21" s="20">
        <v>14.75</v>
      </c>
      <c r="C21" s="20"/>
      <c r="D21" s="20"/>
      <c r="E21" s="20">
        <v>0</v>
      </c>
      <c r="F21" s="20">
        <v>10</v>
      </c>
      <c r="G21" s="21">
        <f t="shared" si="0"/>
        <v>297.40000000000003</v>
      </c>
      <c r="H21" s="21">
        <f>SUM(C19+C21)*F21</f>
        <v>0</v>
      </c>
      <c r="I21" s="21">
        <f>SUM(D19+D21)*F21</f>
        <v>0</v>
      </c>
      <c r="J21" s="21">
        <f t="shared" si="9"/>
        <v>0</v>
      </c>
      <c r="K21" s="21">
        <f t="shared" si="3"/>
        <v>297.40000000000003</v>
      </c>
      <c r="L21" s="21">
        <f t="shared" si="4"/>
        <v>0</v>
      </c>
      <c r="M21" s="21">
        <f t="shared" si="5"/>
        <v>0</v>
      </c>
      <c r="N21" s="21">
        <f t="shared" si="6"/>
        <v>0</v>
      </c>
      <c r="O21" s="64">
        <f t="shared" si="7"/>
        <v>2193.3824999999997</v>
      </c>
      <c r="P21" s="22">
        <f t="shared" si="8"/>
        <v>0</v>
      </c>
      <c r="R21" s="19"/>
    </row>
    <row r="22" spans="1:18" s="23" customFormat="1" ht="12" customHeight="1">
      <c r="A22" s="62">
        <v>74</v>
      </c>
      <c r="B22" s="20">
        <v>11.84</v>
      </c>
      <c r="C22" s="20"/>
      <c r="D22" s="20"/>
      <c r="E22" s="20">
        <v>0</v>
      </c>
      <c r="F22" s="20">
        <v>10</v>
      </c>
      <c r="G22" s="21">
        <f t="shared" ref="G22:G40" si="10">SUM(B21+B22)*F22</f>
        <v>265.89999999999998</v>
      </c>
      <c r="H22" s="21">
        <f t="shared" ref="H22:H40" si="11">SUM(C20+C22)*F22</f>
        <v>0</v>
      </c>
      <c r="I22" s="21">
        <f t="shared" ref="I22:I40" si="12">SUM(D20+D22)*F22</f>
        <v>0</v>
      </c>
      <c r="J22" s="21">
        <f t="shared" ref="J22:J40" si="13">SUM((E21+E22)*F22*1.3)</f>
        <v>0</v>
      </c>
      <c r="K22" s="21">
        <f t="shared" ref="K22:K40" si="14">G22</f>
        <v>265.89999999999998</v>
      </c>
      <c r="L22" s="21">
        <f t="shared" ref="L22:L40" si="15">H22</f>
        <v>0</v>
      </c>
      <c r="M22" s="21">
        <f t="shared" ref="M22:M40" si="16">I22</f>
        <v>0</v>
      </c>
      <c r="N22" s="21">
        <f t="shared" ref="N22:N40" si="17">J22</f>
        <v>0</v>
      </c>
      <c r="O22" s="64">
        <f t="shared" ref="O22:O40" si="18">SUM(K22+L22+M22)+O21</f>
        <v>2459.2824999999998</v>
      </c>
      <c r="P22" s="22">
        <f t="shared" ref="P22:P40" si="19">N22+P21</f>
        <v>0</v>
      </c>
      <c r="R22" s="19"/>
    </row>
    <row r="23" spans="1:18" s="23" customFormat="1" ht="12" customHeight="1">
      <c r="A23" s="62">
        <v>75</v>
      </c>
      <c r="B23" s="20">
        <v>10.59</v>
      </c>
      <c r="C23" s="20"/>
      <c r="D23" s="20"/>
      <c r="E23" s="20">
        <v>0</v>
      </c>
      <c r="F23" s="20">
        <v>10</v>
      </c>
      <c r="G23" s="21">
        <f t="shared" si="10"/>
        <v>224.3</v>
      </c>
      <c r="H23" s="21">
        <f t="shared" si="11"/>
        <v>0</v>
      </c>
      <c r="I23" s="21">
        <f t="shared" si="12"/>
        <v>0</v>
      </c>
      <c r="J23" s="21">
        <f t="shared" si="13"/>
        <v>0</v>
      </c>
      <c r="K23" s="21">
        <f t="shared" si="14"/>
        <v>224.3</v>
      </c>
      <c r="L23" s="21">
        <f t="shared" si="15"/>
        <v>0</v>
      </c>
      <c r="M23" s="21">
        <f t="shared" si="16"/>
        <v>0</v>
      </c>
      <c r="N23" s="21">
        <f t="shared" si="17"/>
        <v>0</v>
      </c>
      <c r="O23" s="64">
        <f t="shared" si="18"/>
        <v>2683.5825</v>
      </c>
      <c r="P23" s="22">
        <f t="shared" si="19"/>
        <v>0</v>
      </c>
      <c r="R23" s="19"/>
    </row>
    <row r="24" spans="1:18" s="23" customFormat="1" ht="12" customHeight="1">
      <c r="A24" s="62">
        <v>76</v>
      </c>
      <c r="B24" s="20">
        <v>12.98</v>
      </c>
      <c r="C24" s="20"/>
      <c r="D24" s="20"/>
      <c r="E24" s="20">
        <v>0</v>
      </c>
      <c r="F24" s="20">
        <v>10</v>
      </c>
      <c r="G24" s="21">
        <f t="shared" si="10"/>
        <v>235.7</v>
      </c>
      <c r="H24" s="21">
        <f t="shared" si="11"/>
        <v>0</v>
      </c>
      <c r="I24" s="21">
        <f t="shared" si="12"/>
        <v>0</v>
      </c>
      <c r="J24" s="21">
        <f t="shared" si="13"/>
        <v>0</v>
      </c>
      <c r="K24" s="21">
        <f t="shared" si="14"/>
        <v>235.7</v>
      </c>
      <c r="L24" s="21">
        <f t="shared" si="15"/>
        <v>0</v>
      </c>
      <c r="M24" s="21">
        <f t="shared" si="16"/>
        <v>0</v>
      </c>
      <c r="N24" s="21">
        <f t="shared" si="17"/>
        <v>0</v>
      </c>
      <c r="O24" s="64">
        <f t="shared" si="18"/>
        <v>2919.2824999999998</v>
      </c>
      <c r="P24" s="22">
        <f t="shared" si="19"/>
        <v>0</v>
      </c>
      <c r="R24" s="19"/>
    </row>
    <row r="25" spans="1:18" s="23" customFormat="1" ht="12" customHeight="1">
      <c r="A25" s="62" t="s">
        <v>14</v>
      </c>
      <c r="B25" s="20">
        <v>14</v>
      </c>
      <c r="C25" s="20"/>
      <c r="D25" s="20"/>
      <c r="E25" s="20">
        <v>0</v>
      </c>
      <c r="F25" s="20">
        <v>2.31</v>
      </c>
      <c r="G25" s="21">
        <f t="shared" si="10"/>
        <v>62.323800000000006</v>
      </c>
      <c r="H25" s="21">
        <f t="shared" si="11"/>
        <v>0</v>
      </c>
      <c r="I25" s="21">
        <f t="shared" si="12"/>
        <v>0</v>
      </c>
      <c r="J25" s="21">
        <f t="shared" si="13"/>
        <v>0</v>
      </c>
      <c r="K25" s="21">
        <f t="shared" si="14"/>
        <v>62.323800000000006</v>
      </c>
      <c r="L25" s="21">
        <f t="shared" si="15"/>
        <v>0</v>
      </c>
      <c r="M25" s="21">
        <f t="shared" si="16"/>
        <v>0</v>
      </c>
      <c r="N25" s="21">
        <f t="shared" si="17"/>
        <v>0</v>
      </c>
      <c r="O25" s="64">
        <f t="shared" si="18"/>
        <v>2981.6062999999999</v>
      </c>
      <c r="P25" s="22">
        <f t="shared" si="19"/>
        <v>0</v>
      </c>
      <c r="R25" s="19"/>
    </row>
    <row r="26" spans="1:18" s="23" customFormat="1" ht="12" customHeight="1">
      <c r="A26" s="62">
        <v>77</v>
      </c>
      <c r="B26" s="20">
        <v>12.28</v>
      </c>
      <c r="C26" s="20"/>
      <c r="D26" s="20"/>
      <c r="E26" s="20">
        <v>0</v>
      </c>
      <c r="F26" s="20">
        <v>7.69</v>
      </c>
      <c r="G26" s="21">
        <f t="shared" si="10"/>
        <v>202.09320000000002</v>
      </c>
      <c r="H26" s="21">
        <f t="shared" si="11"/>
        <v>0</v>
      </c>
      <c r="I26" s="21">
        <f t="shared" si="12"/>
        <v>0</v>
      </c>
      <c r="J26" s="21">
        <f t="shared" si="13"/>
        <v>0</v>
      </c>
      <c r="K26" s="21">
        <f t="shared" si="14"/>
        <v>202.09320000000002</v>
      </c>
      <c r="L26" s="21">
        <f t="shared" si="15"/>
        <v>0</v>
      </c>
      <c r="M26" s="21">
        <f t="shared" si="16"/>
        <v>0</v>
      </c>
      <c r="N26" s="21">
        <f t="shared" si="17"/>
        <v>0</v>
      </c>
      <c r="O26" s="64">
        <f t="shared" si="18"/>
        <v>3183.6994999999997</v>
      </c>
      <c r="P26" s="22">
        <f t="shared" si="19"/>
        <v>0</v>
      </c>
      <c r="R26" s="19"/>
    </row>
    <row r="27" spans="1:18" s="23" customFormat="1" ht="12" customHeight="1">
      <c r="A27" s="62">
        <v>78</v>
      </c>
      <c r="B27" s="20">
        <v>11.25</v>
      </c>
      <c r="C27" s="20"/>
      <c r="D27" s="20"/>
      <c r="E27" s="20">
        <v>0</v>
      </c>
      <c r="F27" s="20">
        <v>10</v>
      </c>
      <c r="G27" s="21">
        <f t="shared" si="10"/>
        <v>235.3</v>
      </c>
      <c r="H27" s="21">
        <f t="shared" si="11"/>
        <v>0</v>
      </c>
      <c r="I27" s="21">
        <f t="shared" si="12"/>
        <v>0</v>
      </c>
      <c r="J27" s="21">
        <f t="shared" si="13"/>
        <v>0</v>
      </c>
      <c r="K27" s="21">
        <f t="shared" si="14"/>
        <v>235.3</v>
      </c>
      <c r="L27" s="21">
        <f t="shared" si="15"/>
        <v>0</v>
      </c>
      <c r="M27" s="21">
        <f t="shared" si="16"/>
        <v>0</v>
      </c>
      <c r="N27" s="21">
        <f t="shared" si="17"/>
        <v>0</v>
      </c>
      <c r="O27" s="64">
        <f t="shared" si="18"/>
        <v>3418.9994999999999</v>
      </c>
      <c r="P27" s="22">
        <f t="shared" si="19"/>
        <v>0</v>
      </c>
      <c r="R27" s="19"/>
    </row>
    <row r="28" spans="1:18" s="23" customFormat="1" ht="12" customHeight="1">
      <c r="A28" s="62">
        <v>79</v>
      </c>
      <c r="B28" s="20">
        <v>8.7899999999999991</v>
      </c>
      <c r="C28" s="20"/>
      <c r="D28" s="20"/>
      <c r="E28" s="20">
        <v>0</v>
      </c>
      <c r="F28" s="20">
        <v>10</v>
      </c>
      <c r="G28" s="21">
        <f t="shared" si="10"/>
        <v>200.39999999999998</v>
      </c>
      <c r="H28" s="21">
        <f t="shared" si="11"/>
        <v>0</v>
      </c>
      <c r="I28" s="21">
        <f t="shared" si="12"/>
        <v>0</v>
      </c>
      <c r="J28" s="21">
        <f t="shared" si="13"/>
        <v>0</v>
      </c>
      <c r="K28" s="21">
        <f t="shared" si="14"/>
        <v>200.39999999999998</v>
      </c>
      <c r="L28" s="21">
        <f t="shared" si="15"/>
        <v>0</v>
      </c>
      <c r="M28" s="21">
        <f t="shared" si="16"/>
        <v>0</v>
      </c>
      <c r="N28" s="21">
        <f t="shared" si="17"/>
        <v>0</v>
      </c>
      <c r="O28" s="64">
        <f t="shared" si="18"/>
        <v>3619.3995</v>
      </c>
      <c r="P28" s="22">
        <f t="shared" si="19"/>
        <v>0</v>
      </c>
      <c r="R28" s="19"/>
    </row>
    <row r="29" spans="1:18" s="23" customFormat="1" ht="12" customHeight="1">
      <c r="A29" s="62">
        <v>80</v>
      </c>
      <c r="B29" s="20">
        <v>8.68</v>
      </c>
      <c r="C29" s="20"/>
      <c r="D29" s="20"/>
      <c r="E29" s="20">
        <v>0.91</v>
      </c>
      <c r="F29" s="20">
        <v>10</v>
      </c>
      <c r="G29" s="21">
        <f t="shared" si="10"/>
        <v>174.7</v>
      </c>
      <c r="H29" s="21">
        <f t="shared" si="11"/>
        <v>0</v>
      </c>
      <c r="I29" s="21">
        <f t="shared" si="12"/>
        <v>0</v>
      </c>
      <c r="J29" s="21">
        <f t="shared" si="13"/>
        <v>11.83</v>
      </c>
      <c r="K29" s="21">
        <f t="shared" si="14"/>
        <v>174.7</v>
      </c>
      <c r="L29" s="21">
        <f t="shared" si="15"/>
        <v>0</v>
      </c>
      <c r="M29" s="21">
        <f t="shared" si="16"/>
        <v>0</v>
      </c>
      <c r="N29" s="21">
        <f t="shared" si="17"/>
        <v>11.83</v>
      </c>
      <c r="O29" s="64">
        <f t="shared" si="18"/>
        <v>3794.0994999999998</v>
      </c>
      <c r="P29" s="22">
        <f t="shared" si="19"/>
        <v>11.83</v>
      </c>
      <c r="R29" s="19"/>
    </row>
    <row r="30" spans="1:18" s="23" customFormat="1" ht="12" customHeight="1">
      <c r="A30" s="62">
        <v>81</v>
      </c>
      <c r="B30" s="20">
        <v>8.4</v>
      </c>
      <c r="C30" s="20"/>
      <c r="D30" s="20"/>
      <c r="E30" s="20">
        <v>0.96</v>
      </c>
      <c r="F30" s="20">
        <v>10</v>
      </c>
      <c r="G30" s="21">
        <f t="shared" si="10"/>
        <v>170.79999999999998</v>
      </c>
      <c r="H30" s="21">
        <f t="shared" si="11"/>
        <v>0</v>
      </c>
      <c r="I30" s="21">
        <f t="shared" si="12"/>
        <v>0</v>
      </c>
      <c r="J30" s="21">
        <f t="shared" si="13"/>
        <v>24.310000000000006</v>
      </c>
      <c r="K30" s="21">
        <f t="shared" si="14"/>
        <v>170.79999999999998</v>
      </c>
      <c r="L30" s="21">
        <f t="shared" si="15"/>
        <v>0</v>
      </c>
      <c r="M30" s="21">
        <f t="shared" si="16"/>
        <v>0</v>
      </c>
      <c r="N30" s="21">
        <f t="shared" si="17"/>
        <v>24.310000000000006</v>
      </c>
      <c r="O30" s="64">
        <f t="shared" si="18"/>
        <v>3964.8995</v>
      </c>
      <c r="P30" s="22">
        <f t="shared" si="19"/>
        <v>36.140000000000008</v>
      </c>
      <c r="R30" s="19"/>
    </row>
    <row r="31" spans="1:18" s="23" customFormat="1" ht="12" customHeight="1">
      <c r="A31" s="62">
        <v>82</v>
      </c>
      <c r="B31" s="20">
        <v>10.91</v>
      </c>
      <c r="C31" s="20"/>
      <c r="D31" s="20"/>
      <c r="E31" s="20">
        <v>0.48</v>
      </c>
      <c r="F31" s="20">
        <v>10</v>
      </c>
      <c r="G31" s="21">
        <f t="shared" si="10"/>
        <v>193.10000000000002</v>
      </c>
      <c r="H31" s="21">
        <f t="shared" si="11"/>
        <v>0</v>
      </c>
      <c r="I31" s="21">
        <f t="shared" si="12"/>
        <v>0</v>
      </c>
      <c r="J31" s="21">
        <f t="shared" si="13"/>
        <v>18.72</v>
      </c>
      <c r="K31" s="21">
        <f t="shared" si="14"/>
        <v>193.10000000000002</v>
      </c>
      <c r="L31" s="21">
        <f t="shared" si="15"/>
        <v>0</v>
      </c>
      <c r="M31" s="21">
        <f t="shared" si="16"/>
        <v>0</v>
      </c>
      <c r="N31" s="21">
        <f t="shared" si="17"/>
        <v>18.72</v>
      </c>
      <c r="O31" s="64">
        <f t="shared" si="18"/>
        <v>4157.9994999999999</v>
      </c>
      <c r="P31" s="22">
        <f t="shared" si="19"/>
        <v>54.860000000000007</v>
      </c>
      <c r="R31" s="19"/>
    </row>
    <row r="32" spans="1:18" s="23" customFormat="1" ht="12" customHeight="1">
      <c r="A32" s="62">
        <v>83</v>
      </c>
      <c r="B32" s="20">
        <v>14.55</v>
      </c>
      <c r="C32" s="20"/>
      <c r="D32" s="20"/>
      <c r="E32" s="20">
        <v>0</v>
      </c>
      <c r="F32" s="20">
        <v>10</v>
      </c>
      <c r="G32" s="21">
        <f t="shared" si="10"/>
        <v>254.60000000000002</v>
      </c>
      <c r="H32" s="21">
        <f t="shared" si="11"/>
        <v>0</v>
      </c>
      <c r="I32" s="21">
        <f t="shared" si="12"/>
        <v>0</v>
      </c>
      <c r="J32" s="21">
        <f t="shared" si="13"/>
        <v>6.24</v>
      </c>
      <c r="K32" s="21">
        <f t="shared" si="14"/>
        <v>254.60000000000002</v>
      </c>
      <c r="L32" s="21">
        <f t="shared" si="15"/>
        <v>0</v>
      </c>
      <c r="M32" s="21">
        <f t="shared" si="16"/>
        <v>0</v>
      </c>
      <c r="N32" s="21">
        <f t="shared" si="17"/>
        <v>6.24</v>
      </c>
      <c r="O32" s="64">
        <f t="shared" si="18"/>
        <v>4412.5995000000003</v>
      </c>
      <c r="P32" s="22">
        <f t="shared" si="19"/>
        <v>61.100000000000009</v>
      </c>
      <c r="R32" s="19"/>
    </row>
    <row r="33" spans="1:18" s="23" customFormat="1" ht="12" customHeight="1">
      <c r="A33" s="62">
        <v>84</v>
      </c>
      <c r="B33" s="20">
        <v>14.55</v>
      </c>
      <c r="C33" s="20"/>
      <c r="D33" s="20"/>
      <c r="E33" s="20">
        <v>0</v>
      </c>
      <c r="F33" s="20">
        <v>10</v>
      </c>
      <c r="G33" s="21">
        <f t="shared" si="10"/>
        <v>291</v>
      </c>
      <c r="H33" s="21">
        <f t="shared" si="11"/>
        <v>0</v>
      </c>
      <c r="I33" s="21">
        <f t="shared" si="12"/>
        <v>0</v>
      </c>
      <c r="J33" s="21">
        <f t="shared" si="13"/>
        <v>0</v>
      </c>
      <c r="K33" s="21">
        <f t="shared" si="14"/>
        <v>291</v>
      </c>
      <c r="L33" s="21">
        <f t="shared" si="15"/>
        <v>0</v>
      </c>
      <c r="M33" s="21">
        <f t="shared" si="16"/>
        <v>0</v>
      </c>
      <c r="N33" s="21">
        <f t="shared" si="17"/>
        <v>0</v>
      </c>
      <c r="O33" s="64">
        <f t="shared" si="18"/>
        <v>4703.5995000000003</v>
      </c>
      <c r="P33" s="22">
        <f t="shared" si="19"/>
        <v>61.100000000000009</v>
      </c>
      <c r="R33" s="19"/>
    </row>
    <row r="34" spans="1:18" s="23" customFormat="1" ht="12" customHeight="1">
      <c r="A34" s="62">
        <v>85</v>
      </c>
      <c r="B34" s="20">
        <v>13.08</v>
      </c>
      <c r="C34" s="20"/>
      <c r="D34" s="20"/>
      <c r="E34" s="20">
        <v>0</v>
      </c>
      <c r="F34" s="20">
        <v>10</v>
      </c>
      <c r="G34" s="21">
        <f t="shared" si="10"/>
        <v>276.3</v>
      </c>
      <c r="H34" s="21">
        <f t="shared" si="11"/>
        <v>0</v>
      </c>
      <c r="I34" s="21">
        <f t="shared" si="12"/>
        <v>0</v>
      </c>
      <c r="J34" s="21">
        <f t="shared" si="13"/>
        <v>0</v>
      </c>
      <c r="K34" s="21">
        <f t="shared" si="14"/>
        <v>276.3</v>
      </c>
      <c r="L34" s="21">
        <f t="shared" si="15"/>
        <v>0</v>
      </c>
      <c r="M34" s="21">
        <f t="shared" si="16"/>
        <v>0</v>
      </c>
      <c r="N34" s="21">
        <f t="shared" si="17"/>
        <v>0</v>
      </c>
      <c r="O34" s="64">
        <f t="shared" si="18"/>
        <v>4979.8995000000004</v>
      </c>
      <c r="P34" s="22">
        <f t="shared" si="19"/>
        <v>61.100000000000009</v>
      </c>
      <c r="R34" s="19"/>
    </row>
    <row r="35" spans="1:18" s="23" customFormat="1" ht="12" customHeight="1">
      <c r="A35" s="62">
        <v>86</v>
      </c>
      <c r="B35" s="20">
        <v>11.22</v>
      </c>
      <c r="C35" s="20"/>
      <c r="D35" s="20"/>
      <c r="E35" s="20">
        <v>0</v>
      </c>
      <c r="F35" s="20">
        <v>10</v>
      </c>
      <c r="G35" s="21">
        <f t="shared" si="10"/>
        <v>243</v>
      </c>
      <c r="H35" s="21">
        <f t="shared" si="11"/>
        <v>0</v>
      </c>
      <c r="I35" s="21">
        <f t="shared" si="12"/>
        <v>0</v>
      </c>
      <c r="J35" s="21">
        <f t="shared" si="13"/>
        <v>0</v>
      </c>
      <c r="K35" s="21">
        <f t="shared" si="14"/>
        <v>243</v>
      </c>
      <c r="L35" s="21">
        <f t="shared" si="15"/>
        <v>0</v>
      </c>
      <c r="M35" s="21">
        <f t="shared" si="16"/>
        <v>0</v>
      </c>
      <c r="N35" s="21">
        <f t="shared" si="17"/>
        <v>0</v>
      </c>
      <c r="O35" s="64">
        <f t="shared" si="18"/>
        <v>5222.8995000000004</v>
      </c>
      <c r="P35" s="22">
        <f t="shared" si="19"/>
        <v>61.100000000000009</v>
      </c>
      <c r="R35" s="19"/>
    </row>
    <row r="36" spans="1:18" s="23" customFormat="1" ht="12" customHeight="1">
      <c r="A36" s="62">
        <v>87</v>
      </c>
      <c r="B36" s="20">
        <v>13.19</v>
      </c>
      <c r="C36" s="20"/>
      <c r="D36" s="20"/>
      <c r="E36" s="20">
        <v>0</v>
      </c>
      <c r="F36" s="20">
        <v>10</v>
      </c>
      <c r="G36" s="21">
        <f t="shared" si="10"/>
        <v>244.1</v>
      </c>
      <c r="H36" s="21">
        <f t="shared" si="11"/>
        <v>0</v>
      </c>
      <c r="I36" s="21">
        <f t="shared" si="12"/>
        <v>0</v>
      </c>
      <c r="J36" s="21">
        <f t="shared" si="13"/>
        <v>0</v>
      </c>
      <c r="K36" s="21">
        <f t="shared" si="14"/>
        <v>244.1</v>
      </c>
      <c r="L36" s="21">
        <f t="shared" si="15"/>
        <v>0</v>
      </c>
      <c r="M36" s="21">
        <f t="shared" si="16"/>
        <v>0</v>
      </c>
      <c r="N36" s="21">
        <f t="shared" si="17"/>
        <v>0</v>
      </c>
      <c r="O36" s="64">
        <f t="shared" si="18"/>
        <v>5466.9995000000008</v>
      </c>
      <c r="P36" s="22">
        <f t="shared" si="19"/>
        <v>61.100000000000009</v>
      </c>
      <c r="R36" s="19"/>
    </row>
    <row r="37" spans="1:18" s="23" customFormat="1" ht="12" customHeight="1">
      <c r="A37" s="62">
        <v>88</v>
      </c>
      <c r="B37" s="20">
        <v>13.12</v>
      </c>
      <c r="C37" s="20"/>
      <c r="D37" s="20"/>
      <c r="E37" s="20">
        <v>0</v>
      </c>
      <c r="F37" s="20">
        <v>10</v>
      </c>
      <c r="G37" s="21">
        <f t="shared" si="10"/>
        <v>263.09999999999997</v>
      </c>
      <c r="H37" s="21">
        <f t="shared" si="11"/>
        <v>0</v>
      </c>
      <c r="I37" s="21">
        <f t="shared" si="12"/>
        <v>0</v>
      </c>
      <c r="J37" s="21">
        <f t="shared" si="13"/>
        <v>0</v>
      </c>
      <c r="K37" s="21">
        <f t="shared" si="14"/>
        <v>263.09999999999997</v>
      </c>
      <c r="L37" s="21">
        <f t="shared" si="15"/>
        <v>0</v>
      </c>
      <c r="M37" s="21">
        <f t="shared" si="16"/>
        <v>0</v>
      </c>
      <c r="N37" s="21">
        <f t="shared" si="17"/>
        <v>0</v>
      </c>
      <c r="O37" s="64">
        <f t="shared" si="18"/>
        <v>5730.0995000000012</v>
      </c>
      <c r="P37" s="22">
        <f t="shared" si="19"/>
        <v>61.100000000000009</v>
      </c>
      <c r="R37" s="19"/>
    </row>
    <row r="38" spans="1:18" s="23" customFormat="1" ht="12" customHeight="1">
      <c r="A38" s="62">
        <v>89</v>
      </c>
      <c r="B38" s="20">
        <v>12.87</v>
      </c>
      <c r="C38" s="20"/>
      <c r="D38" s="20"/>
      <c r="E38" s="20">
        <v>0</v>
      </c>
      <c r="F38" s="20">
        <v>10</v>
      </c>
      <c r="G38" s="21">
        <f t="shared" si="10"/>
        <v>259.89999999999998</v>
      </c>
      <c r="H38" s="21">
        <f t="shared" si="11"/>
        <v>0</v>
      </c>
      <c r="I38" s="21">
        <f t="shared" si="12"/>
        <v>0</v>
      </c>
      <c r="J38" s="21">
        <f t="shared" si="13"/>
        <v>0</v>
      </c>
      <c r="K38" s="21">
        <f t="shared" si="14"/>
        <v>259.89999999999998</v>
      </c>
      <c r="L38" s="21">
        <f t="shared" si="15"/>
        <v>0</v>
      </c>
      <c r="M38" s="21">
        <f t="shared" si="16"/>
        <v>0</v>
      </c>
      <c r="N38" s="21">
        <f t="shared" si="17"/>
        <v>0</v>
      </c>
      <c r="O38" s="64">
        <f t="shared" si="18"/>
        <v>5989.9995000000008</v>
      </c>
      <c r="P38" s="22">
        <f t="shared" si="19"/>
        <v>61.100000000000009</v>
      </c>
      <c r="R38" s="19"/>
    </row>
    <row r="39" spans="1:18" s="23" customFormat="1" ht="12" customHeight="1">
      <c r="A39" s="62">
        <v>90</v>
      </c>
      <c r="B39" s="20">
        <v>13.62</v>
      </c>
      <c r="C39" s="20"/>
      <c r="D39" s="20"/>
      <c r="E39" s="20">
        <v>0</v>
      </c>
      <c r="F39" s="20">
        <v>10</v>
      </c>
      <c r="G39" s="21">
        <f t="shared" si="10"/>
        <v>264.89999999999998</v>
      </c>
      <c r="H39" s="21">
        <f t="shared" si="11"/>
        <v>0</v>
      </c>
      <c r="I39" s="21">
        <f t="shared" si="12"/>
        <v>0</v>
      </c>
      <c r="J39" s="21">
        <f t="shared" si="13"/>
        <v>0</v>
      </c>
      <c r="K39" s="21">
        <f t="shared" si="14"/>
        <v>264.89999999999998</v>
      </c>
      <c r="L39" s="21">
        <f t="shared" si="15"/>
        <v>0</v>
      </c>
      <c r="M39" s="21">
        <f t="shared" si="16"/>
        <v>0</v>
      </c>
      <c r="N39" s="21">
        <f t="shared" si="17"/>
        <v>0</v>
      </c>
      <c r="O39" s="64">
        <f t="shared" si="18"/>
        <v>6254.8995000000004</v>
      </c>
      <c r="P39" s="22">
        <f t="shared" si="19"/>
        <v>61.100000000000009</v>
      </c>
      <c r="R39" s="19"/>
    </row>
    <row r="40" spans="1:18" s="23" customFormat="1" ht="12" customHeight="1">
      <c r="A40" s="62">
        <v>91</v>
      </c>
      <c r="B40" s="20">
        <v>13.62</v>
      </c>
      <c r="C40" s="20"/>
      <c r="D40" s="20"/>
      <c r="E40" s="20">
        <v>0</v>
      </c>
      <c r="F40" s="20">
        <v>10</v>
      </c>
      <c r="G40" s="21">
        <f t="shared" si="10"/>
        <v>272.39999999999998</v>
      </c>
      <c r="H40" s="21">
        <f t="shared" si="11"/>
        <v>0</v>
      </c>
      <c r="I40" s="21">
        <f t="shared" si="12"/>
        <v>0</v>
      </c>
      <c r="J40" s="21">
        <f t="shared" si="13"/>
        <v>0</v>
      </c>
      <c r="K40" s="21">
        <f t="shared" si="14"/>
        <v>272.39999999999998</v>
      </c>
      <c r="L40" s="21">
        <f t="shared" si="15"/>
        <v>0</v>
      </c>
      <c r="M40" s="21">
        <f t="shared" si="16"/>
        <v>0</v>
      </c>
      <c r="N40" s="21">
        <f t="shared" si="17"/>
        <v>0</v>
      </c>
      <c r="O40" s="64">
        <f t="shared" si="18"/>
        <v>6527.2995000000001</v>
      </c>
      <c r="P40" s="22">
        <f t="shared" si="19"/>
        <v>61.100000000000009</v>
      </c>
      <c r="R40" s="19"/>
    </row>
    <row r="41" spans="1:18" s="23" customFormat="1" ht="12" customHeight="1">
      <c r="A41" s="62">
        <v>92</v>
      </c>
      <c r="B41" s="20">
        <v>10.19</v>
      </c>
      <c r="C41" s="20"/>
      <c r="D41" s="20"/>
      <c r="E41" s="20">
        <v>0.88</v>
      </c>
      <c r="F41" s="20">
        <v>10</v>
      </c>
      <c r="G41" s="21">
        <f>SUM(B40+B41)*F41</f>
        <v>238.1</v>
      </c>
      <c r="H41" s="21">
        <f>SUM(C21+C41)*F41</f>
        <v>0</v>
      </c>
      <c r="I41" s="21">
        <f>SUM(D21+D41)*F41</f>
        <v>0</v>
      </c>
      <c r="J41" s="21">
        <f>SUM((E40+E41)*F41*1.3)</f>
        <v>11.440000000000001</v>
      </c>
      <c r="K41" s="21">
        <f t="shared" ref="K41:N44" si="20">G41</f>
        <v>238.1</v>
      </c>
      <c r="L41" s="21">
        <f t="shared" si="20"/>
        <v>0</v>
      </c>
      <c r="M41" s="21">
        <f t="shared" si="20"/>
        <v>0</v>
      </c>
      <c r="N41" s="21">
        <f t="shared" si="20"/>
        <v>11.440000000000001</v>
      </c>
      <c r="O41" s="64">
        <f t="shared" si="7"/>
        <v>6765.3995000000004</v>
      </c>
      <c r="P41" s="22">
        <f>N41+P40</f>
        <v>72.540000000000006</v>
      </c>
      <c r="R41" s="19"/>
    </row>
    <row r="42" spans="1:18" s="23" customFormat="1" ht="12" customHeight="1">
      <c r="A42" s="62" t="s">
        <v>15</v>
      </c>
      <c r="B42" s="20">
        <v>4.3899999999999997</v>
      </c>
      <c r="C42" s="20"/>
      <c r="D42" s="20"/>
      <c r="E42" s="20">
        <v>2.3199999999999998</v>
      </c>
      <c r="F42" s="20">
        <v>7.56</v>
      </c>
      <c r="G42" s="21">
        <f>SUM(B40+B42)*F42</f>
        <v>136.15559999999996</v>
      </c>
      <c r="H42" s="21">
        <f>SUM(C21+C42)*F42</f>
        <v>0</v>
      </c>
      <c r="I42" s="21">
        <f>SUM(D21+D42)*F42</f>
        <v>0</v>
      </c>
      <c r="J42" s="21">
        <f>SUM((E40+E42)*F42*1.3)</f>
        <v>22.800959999999996</v>
      </c>
      <c r="K42" s="21">
        <f t="shared" si="20"/>
        <v>136.15559999999996</v>
      </c>
      <c r="L42" s="21">
        <f t="shared" si="20"/>
        <v>0</v>
      </c>
      <c r="M42" s="21">
        <f t="shared" si="20"/>
        <v>0</v>
      </c>
      <c r="N42" s="21">
        <f t="shared" si="20"/>
        <v>22.800959999999996</v>
      </c>
      <c r="O42" s="64">
        <f t="shared" si="7"/>
        <v>6901.5551000000005</v>
      </c>
      <c r="P42" s="22">
        <f>N42+P40</f>
        <v>83.900959999999998</v>
      </c>
      <c r="R42" s="19"/>
    </row>
    <row r="43" spans="1:18" s="23" customFormat="1" ht="12" customHeight="1">
      <c r="A43" s="62">
        <v>93</v>
      </c>
      <c r="B43" s="20">
        <v>4.3899999999999997</v>
      </c>
      <c r="C43" s="20"/>
      <c r="D43" s="20"/>
      <c r="E43" s="20">
        <v>2.3199999999999998</v>
      </c>
      <c r="F43" s="20">
        <v>2.44</v>
      </c>
      <c r="G43" s="21">
        <f t="shared" si="0"/>
        <v>21.423199999999998</v>
      </c>
      <c r="H43" s="21">
        <f>SUM(C40+C43)*F43</f>
        <v>0</v>
      </c>
      <c r="I43" s="21">
        <f>SUM(D40+D43)*F43</f>
        <v>0</v>
      </c>
      <c r="J43" s="21">
        <f t="shared" si="9"/>
        <v>14.718079999999999</v>
      </c>
      <c r="K43" s="21">
        <f t="shared" si="20"/>
        <v>21.423199999999998</v>
      </c>
      <c r="L43" s="21">
        <f t="shared" si="20"/>
        <v>0</v>
      </c>
      <c r="M43" s="21">
        <f t="shared" si="20"/>
        <v>0</v>
      </c>
      <c r="N43" s="21">
        <f t="shared" si="20"/>
        <v>14.718079999999999</v>
      </c>
      <c r="O43" s="64">
        <f t="shared" si="7"/>
        <v>6922.9783000000007</v>
      </c>
      <c r="P43" s="22">
        <f t="shared" si="8"/>
        <v>98.619039999999998</v>
      </c>
      <c r="R43" s="19"/>
    </row>
    <row r="44" spans="1:18" s="23" customFormat="1" ht="12" customHeight="1">
      <c r="A44" s="62">
        <v>94</v>
      </c>
      <c r="B44" s="20">
        <v>6.95</v>
      </c>
      <c r="C44" s="20"/>
      <c r="D44" s="20"/>
      <c r="E44" s="20">
        <v>2.42</v>
      </c>
      <c r="F44" s="20">
        <v>10</v>
      </c>
      <c r="G44" s="21">
        <f t="shared" si="0"/>
        <v>113.4</v>
      </c>
      <c r="H44" s="21">
        <f t="shared" ref="H44:H61" si="21">SUM(C42+C44)*F44</f>
        <v>0</v>
      </c>
      <c r="I44" s="21">
        <f t="shared" ref="I44:I61" si="22">SUM(D42+D44)*F44</f>
        <v>0</v>
      </c>
      <c r="J44" s="21">
        <f t="shared" si="9"/>
        <v>61.620000000000012</v>
      </c>
      <c r="K44" s="21">
        <f t="shared" si="20"/>
        <v>113.4</v>
      </c>
      <c r="L44" s="21">
        <f t="shared" si="20"/>
        <v>0</v>
      </c>
      <c r="M44" s="21">
        <f t="shared" si="20"/>
        <v>0</v>
      </c>
      <c r="N44" s="21">
        <f t="shared" si="20"/>
        <v>61.620000000000012</v>
      </c>
      <c r="O44" s="64">
        <f t="shared" si="7"/>
        <v>7036.3783000000003</v>
      </c>
      <c r="P44" s="22">
        <f t="shared" si="8"/>
        <v>160.23904000000002</v>
      </c>
      <c r="R44" s="19"/>
    </row>
    <row r="45" spans="1:18" s="23" customFormat="1" ht="12" customHeight="1">
      <c r="A45" s="62">
        <v>95</v>
      </c>
      <c r="B45" s="20">
        <v>7.62</v>
      </c>
      <c r="C45" s="20"/>
      <c r="D45" s="20"/>
      <c r="E45" s="20">
        <v>1.74</v>
      </c>
      <c r="F45" s="20">
        <v>10</v>
      </c>
      <c r="G45" s="21">
        <f t="shared" si="0"/>
        <v>145.69999999999999</v>
      </c>
      <c r="H45" s="21">
        <f t="shared" si="21"/>
        <v>0</v>
      </c>
      <c r="I45" s="21">
        <f t="shared" si="22"/>
        <v>0</v>
      </c>
      <c r="J45" s="21">
        <f t="shared" si="9"/>
        <v>54.080000000000005</v>
      </c>
      <c r="K45" s="21">
        <f t="shared" ref="K45:N64" si="23">G45</f>
        <v>145.69999999999999</v>
      </c>
      <c r="L45" s="21">
        <f t="shared" si="23"/>
        <v>0</v>
      </c>
      <c r="M45" s="21">
        <f t="shared" si="23"/>
        <v>0</v>
      </c>
      <c r="N45" s="21">
        <f t="shared" si="23"/>
        <v>54.080000000000005</v>
      </c>
      <c r="O45" s="64">
        <f t="shared" si="7"/>
        <v>7182.0783000000001</v>
      </c>
      <c r="P45" s="22">
        <f t="shared" si="8"/>
        <v>214.31904000000003</v>
      </c>
      <c r="R45" s="19"/>
    </row>
    <row r="46" spans="1:18" s="23" customFormat="1" ht="12" customHeight="1">
      <c r="A46" s="62">
        <v>96</v>
      </c>
      <c r="B46" s="20">
        <v>9.5500000000000007</v>
      </c>
      <c r="C46" s="20"/>
      <c r="D46" s="20"/>
      <c r="E46" s="20">
        <v>1.5</v>
      </c>
      <c r="F46" s="20">
        <v>10</v>
      </c>
      <c r="G46" s="21">
        <f t="shared" si="0"/>
        <v>171.70000000000002</v>
      </c>
      <c r="H46" s="21">
        <f t="shared" si="21"/>
        <v>0</v>
      </c>
      <c r="I46" s="21">
        <f t="shared" si="22"/>
        <v>0</v>
      </c>
      <c r="J46" s="21">
        <f t="shared" si="9"/>
        <v>42.120000000000012</v>
      </c>
      <c r="K46" s="21">
        <f t="shared" si="23"/>
        <v>171.70000000000002</v>
      </c>
      <c r="L46" s="21">
        <f t="shared" si="23"/>
        <v>0</v>
      </c>
      <c r="M46" s="21">
        <f t="shared" si="23"/>
        <v>0</v>
      </c>
      <c r="N46" s="21">
        <f t="shared" si="23"/>
        <v>42.120000000000012</v>
      </c>
      <c r="O46" s="64">
        <f t="shared" si="7"/>
        <v>7353.7782999999999</v>
      </c>
      <c r="P46" s="22">
        <f t="shared" si="8"/>
        <v>256.43904000000003</v>
      </c>
      <c r="R46" s="19"/>
    </row>
    <row r="47" spans="1:18" s="23" customFormat="1" ht="12" customHeight="1" thickBot="1">
      <c r="A47" s="78">
        <v>97</v>
      </c>
      <c r="B47" s="14">
        <v>7.06</v>
      </c>
      <c r="C47" s="14"/>
      <c r="D47" s="14"/>
      <c r="E47" s="14">
        <v>0</v>
      </c>
      <c r="F47" s="14">
        <v>10</v>
      </c>
      <c r="G47" s="6">
        <f t="shared" si="0"/>
        <v>166.1</v>
      </c>
      <c r="H47" s="6">
        <f t="shared" si="21"/>
        <v>0</v>
      </c>
      <c r="I47" s="6">
        <f t="shared" si="22"/>
        <v>0</v>
      </c>
      <c r="J47" s="6">
        <f t="shared" si="9"/>
        <v>19.5</v>
      </c>
      <c r="K47" s="6">
        <f t="shared" si="23"/>
        <v>166.1</v>
      </c>
      <c r="L47" s="6">
        <f t="shared" si="23"/>
        <v>0</v>
      </c>
      <c r="M47" s="6">
        <f t="shared" si="23"/>
        <v>0</v>
      </c>
      <c r="N47" s="6">
        <f t="shared" si="23"/>
        <v>19.5</v>
      </c>
      <c r="O47" s="67">
        <f t="shared" si="7"/>
        <v>7519.8783000000003</v>
      </c>
      <c r="P47" s="24">
        <f t="shared" si="8"/>
        <v>275.93904000000003</v>
      </c>
      <c r="R47" s="19"/>
    </row>
    <row r="48" spans="1:18" s="23" customFormat="1" ht="12" customHeight="1">
      <c r="A48" s="73">
        <v>98</v>
      </c>
      <c r="B48" s="74">
        <v>0.75</v>
      </c>
      <c r="C48" s="74"/>
      <c r="D48" s="74"/>
      <c r="E48" s="74">
        <v>7.38</v>
      </c>
      <c r="F48" s="74">
        <v>10</v>
      </c>
      <c r="G48" s="75">
        <f t="shared" si="0"/>
        <v>78.099999999999994</v>
      </c>
      <c r="H48" s="75">
        <f t="shared" si="21"/>
        <v>0</v>
      </c>
      <c r="I48" s="75">
        <f t="shared" si="22"/>
        <v>0</v>
      </c>
      <c r="J48" s="75">
        <f t="shared" si="9"/>
        <v>95.94</v>
      </c>
      <c r="K48" s="75">
        <f t="shared" si="23"/>
        <v>78.099999999999994</v>
      </c>
      <c r="L48" s="75">
        <f t="shared" si="23"/>
        <v>0</v>
      </c>
      <c r="M48" s="75">
        <f t="shared" si="23"/>
        <v>0</v>
      </c>
      <c r="N48" s="75">
        <f t="shared" si="23"/>
        <v>95.94</v>
      </c>
      <c r="O48" s="76">
        <f t="shared" si="7"/>
        <v>7597.9783000000007</v>
      </c>
      <c r="P48" s="77">
        <f t="shared" si="8"/>
        <v>371.87904000000003</v>
      </c>
      <c r="R48" s="19"/>
    </row>
    <row r="49" spans="1:18" s="23" customFormat="1" ht="12" customHeight="1">
      <c r="A49" s="62" t="s">
        <v>16</v>
      </c>
      <c r="B49" s="20">
        <v>1.42</v>
      </c>
      <c r="C49" s="20"/>
      <c r="D49" s="20"/>
      <c r="E49" s="20">
        <v>4.93</v>
      </c>
      <c r="F49" s="20">
        <v>1.1000000000000001</v>
      </c>
      <c r="G49" s="21">
        <f t="shared" si="0"/>
        <v>2.387</v>
      </c>
      <c r="H49" s="21">
        <f t="shared" si="21"/>
        <v>0</v>
      </c>
      <c r="I49" s="21">
        <f t="shared" si="22"/>
        <v>0</v>
      </c>
      <c r="J49" s="21">
        <f t="shared" si="9"/>
        <v>17.603300000000001</v>
      </c>
      <c r="K49" s="21">
        <f t="shared" si="23"/>
        <v>2.387</v>
      </c>
      <c r="L49" s="21">
        <f t="shared" si="23"/>
        <v>0</v>
      </c>
      <c r="M49" s="21">
        <f t="shared" si="23"/>
        <v>0</v>
      </c>
      <c r="N49" s="21">
        <f t="shared" si="23"/>
        <v>17.603300000000001</v>
      </c>
      <c r="O49" s="64">
        <f t="shared" si="7"/>
        <v>7600.3653000000004</v>
      </c>
      <c r="P49" s="22">
        <f t="shared" si="8"/>
        <v>389.48234000000002</v>
      </c>
      <c r="R49" s="19"/>
    </row>
    <row r="50" spans="1:18" s="23" customFormat="1" ht="12" customHeight="1">
      <c r="A50" s="62">
        <v>99</v>
      </c>
      <c r="B50" s="20">
        <v>12.55</v>
      </c>
      <c r="C50" s="20"/>
      <c r="D50" s="20"/>
      <c r="E50" s="20">
        <v>3.3</v>
      </c>
      <c r="F50" s="20">
        <v>8.9</v>
      </c>
      <c r="G50" s="21">
        <f t="shared" si="0"/>
        <v>124.33300000000001</v>
      </c>
      <c r="H50" s="21">
        <f t="shared" si="21"/>
        <v>0</v>
      </c>
      <c r="I50" s="21">
        <f t="shared" si="22"/>
        <v>0</v>
      </c>
      <c r="J50" s="21">
        <f t="shared" si="9"/>
        <v>95.221100000000007</v>
      </c>
      <c r="K50" s="21">
        <f t="shared" si="23"/>
        <v>124.33300000000001</v>
      </c>
      <c r="L50" s="21">
        <f t="shared" si="23"/>
        <v>0</v>
      </c>
      <c r="M50" s="21">
        <f t="shared" si="23"/>
        <v>0</v>
      </c>
      <c r="N50" s="21">
        <f t="shared" si="23"/>
        <v>95.221100000000007</v>
      </c>
      <c r="O50" s="64">
        <f t="shared" si="7"/>
        <v>7724.6983</v>
      </c>
      <c r="P50" s="22">
        <f t="shared" si="8"/>
        <v>484.70344</v>
      </c>
      <c r="R50" s="19"/>
    </row>
    <row r="51" spans="1:18" s="23" customFormat="1" ht="12" customHeight="1">
      <c r="A51" s="62">
        <v>100</v>
      </c>
      <c r="B51" s="20">
        <v>21.02</v>
      </c>
      <c r="C51" s="20"/>
      <c r="D51" s="20"/>
      <c r="E51" s="20">
        <v>1.01</v>
      </c>
      <c r="F51" s="20">
        <v>10</v>
      </c>
      <c r="G51" s="21">
        <f t="shared" si="0"/>
        <v>335.7</v>
      </c>
      <c r="H51" s="21">
        <f t="shared" si="21"/>
        <v>0</v>
      </c>
      <c r="I51" s="21">
        <f t="shared" si="22"/>
        <v>0</v>
      </c>
      <c r="J51" s="21">
        <f t="shared" si="9"/>
        <v>56.029999999999994</v>
      </c>
      <c r="K51" s="21">
        <f t="shared" si="23"/>
        <v>335.7</v>
      </c>
      <c r="L51" s="21">
        <f t="shared" si="23"/>
        <v>0</v>
      </c>
      <c r="M51" s="21">
        <f t="shared" si="23"/>
        <v>0</v>
      </c>
      <c r="N51" s="21">
        <f t="shared" si="23"/>
        <v>56.029999999999994</v>
      </c>
      <c r="O51" s="64">
        <f t="shared" si="7"/>
        <v>8060.3982999999998</v>
      </c>
      <c r="P51" s="22">
        <f t="shared" si="8"/>
        <v>540.73343999999997</v>
      </c>
      <c r="R51" s="19"/>
    </row>
    <row r="52" spans="1:18" s="23" customFormat="1" ht="12" customHeight="1">
      <c r="A52" s="62">
        <v>101</v>
      </c>
      <c r="B52" s="20">
        <v>19.93</v>
      </c>
      <c r="C52" s="20"/>
      <c r="D52" s="20"/>
      <c r="E52" s="20">
        <v>0.81</v>
      </c>
      <c r="F52" s="20">
        <v>10</v>
      </c>
      <c r="G52" s="21">
        <f t="shared" si="0"/>
        <v>409.5</v>
      </c>
      <c r="H52" s="21">
        <f t="shared" si="21"/>
        <v>0</v>
      </c>
      <c r="I52" s="21">
        <f t="shared" si="22"/>
        <v>0</v>
      </c>
      <c r="J52" s="21">
        <f t="shared" si="9"/>
        <v>23.66</v>
      </c>
      <c r="K52" s="21">
        <f t="shared" si="23"/>
        <v>409.5</v>
      </c>
      <c r="L52" s="21">
        <f t="shared" si="23"/>
        <v>0</v>
      </c>
      <c r="M52" s="21">
        <f t="shared" si="23"/>
        <v>0</v>
      </c>
      <c r="N52" s="21">
        <f t="shared" si="23"/>
        <v>23.66</v>
      </c>
      <c r="O52" s="64">
        <f t="shared" si="7"/>
        <v>8469.8983000000007</v>
      </c>
      <c r="P52" s="22">
        <f t="shared" si="8"/>
        <v>564.39343999999994</v>
      </c>
      <c r="R52" s="19"/>
    </row>
    <row r="53" spans="1:18" s="23" customFormat="1" ht="12" customHeight="1">
      <c r="A53" s="62">
        <v>102</v>
      </c>
      <c r="B53" s="20">
        <v>24.91</v>
      </c>
      <c r="C53" s="20"/>
      <c r="D53" s="20"/>
      <c r="E53" s="20">
        <v>0.49</v>
      </c>
      <c r="F53" s="20">
        <v>10</v>
      </c>
      <c r="G53" s="21">
        <f t="shared" si="0"/>
        <v>448.40000000000003</v>
      </c>
      <c r="H53" s="21">
        <f t="shared" si="21"/>
        <v>0</v>
      </c>
      <c r="I53" s="21">
        <f t="shared" si="22"/>
        <v>0</v>
      </c>
      <c r="J53" s="21">
        <f t="shared" si="9"/>
        <v>16.900000000000002</v>
      </c>
      <c r="K53" s="21">
        <f t="shared" si="23"/>
        <v>448.40000000000003</v>
      </c>
      <c r="L53" s="21">
        <f t="shared" si="23"/>
        <v>0</v>
      </c>
      <c r="M53" s="21">
        <f t="shared" si="23"/>
        <v>0</v>
      </c>
      <c r="N53" s="21">
        <f t="shared" si="23"/>
        <v>16.900000000000002</v>
      </c>
      <c r="O53" s="64">
        <f t="shared" si="7"/>
        <v>8918.2983000000004</v>
      </c>
      <c r="P53" s="22">
        <f t="shared" si="8"/>
        <v>581.29343999999992</v>
      </c>
      <c r="R53" s="19"/>
    </row>
    <row r="54" spans="1:18" s="23" customFormat="1" ht="12" customHeight="1">
      <c r="A54" s="62">
        <v>103</v>
      </c>
      <c r="B54" s="20">
        <v>23.98</v>
      </c>
      <c r="C54" s="20"/>
      <c r="D54" s="20"/>
      <c r="E54" s="20">
        <v>0.33</v>
      </c>
      <c r="F54" s="20">
        <v>10</v>
      </c>
      <c r="G54" s="21">
        <f t="shared" si="0"/>
        <v>488.9</v>
      </c>
      <c r="H54" s="21">
        <f t="shared" si="21"/>
        <v>0</v>
      </c>
      <c r="I54" s="21">
        <f t="shared" si="22"/>
        <v>0</v>
      </c>
      <c r="J54" s="21">
        <f t="shared" si="9"/>
        <v>10.660000000000002</v>
      </c>
      <c r="K54" s="21">
        <f t="shared" si="23"/>
        <v>488.9</v>
      </c>
      <c r="L54" s="21">
        <f t="shared" si="23"/>
        <v>0</v>
      </c>
      <c r="M54" s="21">
        <f t="shared" si="23"/>
        <v>0</v>
      </c>
      <c r="N54" s="21">
        <f t="shared" si="23"/>
        <v>10.660000000000002</v>
      </c>
      <c r="O54" s="64">
        <f t="shared" si="7"/>
        <v>9407.1983</v>
      </c>
      <c r="P54" s="22">
        <f t="shared" si="8"/>
        <v>591.95343999999989</v>
      </c>
      <c r="R54" s="19"/>
    </row>
    <row r="55" spans="1:18" s="23" customFormat="1" ht="12" customHeight="1">
      <c r="A55" s="62">
        <v>104</v>
      </c>
      <c r="B55" s="20">
        <v>20.02</v>
      </c>
      <c r="C55" s="20"/>
      <c r="D55" s="20"/>
      <c r="E55" s="20">
        <v>1.2</v>
      </c>
      <c r="F55" s="20">
        <v>10</v>
      </c>
      <c r="G55" s="21">
        <f t="shared" si="0"/>
        <v>440</v>
      </c>
      <c r="H55" s="21">
        <f t="shared" si="21"/>
        <v>0</v>
      </c>
      <c r="I55" s="21">
        <f t="shared" si="22"/>
        <v>0</v>
      </c>
      <c r="J55" s="21">
        <f t="shared" si="9"/>
        <v>19.89</v>
      </c>
      <c r="K55" s="21">
        <f t="shared" si="23"/>
        <v>440</v>
      </c>
      <c r="L55" s="21">
        <f t="shared" si="23"/>
        <v>0</v>
      </c>
      <c r="M55" s="21">
        <f t="shared" si="23"/>
        <v>0</v>
      </c>
      <c r="N55" s="21">
        <f t="shared" si="23"/>
        <v>19.89</v>
      </c>
      <c r="O55" s="64">
        <f t="shared" si="7"/>
        <v>9847.1983</v>
      </c>
      <c r="P55" s="22">
        <f t="shared" si="8"/>
        <v>611.84343999999987</v>
      </c>
      <c r="R55" s="19"/>
    </row>
    <row r="56" spans="1:18" s="23" customFormat="1" ht="12" customHeight="1">
      <c r="A56" s="62">
        <v>105</v>
      </c>
      <c r="B56" s="20">
        <v>22.67</v>
      </c>
      <c r="C56" s="20"/>
      <c r="D56" s="20"/>
      <c r="E56" s="20">
        <v>0.5</v>
      </c>
      <c r="F56" s="20">
        <v>10</v>
      </c>
      <c r="G56" s="21">
        <f t="shared" si="0"/>
        <v>426.9</v>
      </c>
      <c r="H56" s="21">
        <f t="shared" si="21"/>
        <v>0</v>
      </c>
      <c r="I56" s="21">
        <f t="shared" si="22"/>
        <v>0</v>
      </c>
      <c r="J56" s="21">
        <f t="shared" si="9"/>
        <v>22.1</v>
      </c>
      <c r="K56" s="21">
        <f t="shared" si="23"/>
        <v>426.9</v>
      </c>
      <c r="L56" s="21">
        <f t="shared" si="23"/>
        <v>0</v>
      </c>
      <c r="M56" s="21">
        <f t="shared" si="23"/>
        <v>0</v>
      </c>
      <c r="N56" s="21">
        <f t="shared" si="23"/>
        <v>22.1</v>
      </c>
      <c r="O56" s="64">
        <f t="shared" si="7"/>
        <v>10274.0983</v>
      </c>
      <c r="P56" s="22">
        <f t="shared" si="8"/>
        <v>633.9434399999999</v>
      </c>
      <c r="R56" s="19"/>
    </row>
    <row r="57" spans="1:18" s="23" customFormat="1" ht="12" customHeight="1">
      <c r="A57" s="62" t="s">
        <v>18</v>
      </c>
      <c r="B57" s="20">
        <v>18.37</v>
      </c>
      <c r="C57" s="20"/>
      <c r="D57" s="20"/>
      <c r="E57" s="20">
        <v>1.38</v>
      </c>
      <c r="F57" s="20">
        <v>8.32</v>
      </c>
      <c r="G57" s="21">
        <f t="shared" si="0"/>
        <v>341.45280000000008</v>
      </c>
      <c r="H57" s="21">
        <f t="shared" si="21"/>
        <v>0</v>
      </c>
      <c r="I57" s="21">
        <f t="shared" si="22"/>
        <v>0</v>
      </c>
      <c r="J57" s="21">
        <f t="shared" si="9"/>
        <v>20.33408</v>
      </c>
      <c r="K57" s="21">
        <f t="shared" si="23"/>
        <v>341.45280000000008</v>
      </c>
      <c r="L57" s="21">
        <f t="shared" si="23"/>
        <v>0</v>
      </c>
      <c r="M57" s="21">
        <f t="shared" si="23"/>
        <v>0</v>
      </c>
      <c r="N57" s="21">
        <f t="shared" si="23"/>
        <v>20.33408</v>
      </c>
      <c r="O57" s="64">
        <f t="shared" si="7"/>
        <v>10615.551100000001</v>
      </c>
      <c r="P57" s="22">
        <f t="shared" si="8"/>
        <v>654.27751999999987</v>
      </c>
      <c r="R57" s="19"/>
    </row>
    <row r="58" spans="1:18" s="23" customFormat="1" ht="12" customHeight="1">
      <c r="A58" s="62">
        <v>106</v>
      </c>
      <c r="B58" s="20">
        <v>18.37</v>
      </c>
      <c r="C58" s="20"/>
      <c r="D58" s="20"/>
      <c r="E58" s="20">
        <v>1.38</v>
      </c>
      <c r="F58" s="20">
        <v>1.68</v>
      </c>
      <c r="G58" s="21">
        <f t="shared" si="0"/>
        <v>61.723199999999999</v>
      </c>
      <c r="H58" s="21">
        <f t="shared" si="21"/>
        <v>0</v>
      </c>
      <c r="I58" s="21">
        <f t="shared" si="22"/>
        <v>0</v>
      </c>
      <c r="J58" s="21">
        <f t="shared" si="9"/>
        <v>6.0278399999999994</v>
      </c>
      <c r="K58" s="21">
        <f t="shared" si="23"/>
        <v>61.723199999999999</v>
      </c>
      <c r="L58" s="21">
        <f t="shared" si="23"/>
        <v>0</v>
      </c>
      <c r="M58" s="21">
        <f t="shared" si="23"/>
        <v>0</v>
      </c>
      <c r="N58" s="21">
        <f t="shared" si="23"/>
        <v>6.0278399999999994</v>
      </c>
      <c r="O58" s="64">
        <f t="shared" si="7"/>
        <v>10677.274300000001</v>
      </c>
      <c r="P58" s="22">
        <f t="shared" si="8"/>
        <v>660.30535999999984</v>
      </c>
      <c r="R58" s="19"/>
    </row>
    <row r="59" spans="1:18" s="23" customFormat="1" ht="12" customHeight="1">
      <c r="A59" s="62">
        <v>107</v>
      </c>
      <c r="B59" s="20">
        <v>20.98</v>
      </c>
      <c r="C59" s="20"/>
      <c r="D59" s="20"/>
      <c r="E59" s="20">
        <v>1.1000000000000001</v>
      </c>
      <c r="F59" s="20">
        <v>10</v>
      </c>
      <c r="G59" s="21">
        <f t="shared" si="0"/>
        <v>393.5</v>
      </c>
      <c r="H59" s="21">
        <f t="shared" si="21"/>
        <v>0</v>
      </c>
      <c r="I59" s="21">
        <f t="shared" si="22"/>
        <v>0</v>
      </c>
      <c r="J59" s="21">
        <f t="shared" si="9"/>
        <v>32.24</v>
      </c>
      <c r="K59" s="21">
        <f t="shared" si="23"/>
        <v>393.5</v>
      </c>
      <c r="L59" s="21">
        <f t="shared" si="23"/>
        <v>0</v>
      </c>
      <c r="M59" s="21">
        <f t="shared" si="23"/>
        <v>0</v>
      </c>
      <c r="N59" s="21">
        <f t="shared" si="23"/>
        <v>32.24</v>
      </c>
      <c r="O59" s="64">
        <f t="shared" si="7"/>
        <v>11070.774300000001</v>
      </c>
      <c r="P59" s="22">
        <f t="shared" si="8"/>
        <v>692.54535999999985</v>
      </c>
      <c r="R59" s="19"/>
    </row>
    <row r="60" spans="1:18" s="23" customFormat="1" ht="12" customHeight="1">
      <c r="A60" s="62">
        <v>108</v>
      </c>
      <c r="B60" s="20">
        <v>24.74</v>
      </c>
      <c r="C60" s="20"/>
      <c r="D60" s="20"/>
      <c r="E60" s="20">
        <v>0</v>
      </c>
      <c r="F60" s="20">
        <v>10</v>
      </c>
      <c r="G60" s="21">
        <f t="shared" si="0"/>
        <v>457.2</v>
      </c>
      <c r="H60" s="21">
        <f t="shared" si="21"/>
        <v>0</v>
      </c>
      <c r="I60" s="21">
        <f t="shared" si="22"/>
        <v>0</v>
      </c>
      <c r="J60" s="21">
        <f t="shared" si="9"/>
        <v>14.3</v>
      </c>
      <c r="K60" s="21">
        <f t="shared" si="23"/>
        <v>457.2</v>
      </c>
      <c r="L60" s="21">
        <f t="shared" si="23"/>
        <v>0</v>
      </c>
      <c r="M60" s="21">
        <f t="shared" si="23"/>
        <v>0</v>
      </c>
      <c r="N60" s="21">
        <f t="shared" si="23"/>
        <v>14.3</v>
      </c>
      <c r="O60" s="64">
        <f t="shared" si="7"/>
        <v>11527.974300000002</v>
      </c>
      <c r="P60" s="22">
        <f t="shared" si="8"/>
        <v>706.8453599999998</v>
      </c>
      <c r="R60" s="19"/>
    </row>
    <row r="61" spans="1:18" s="23" customFormat="1" ht="12" customHeight="1">
      <c r="A61" s="62">
        <v>109</v>
      </c>
      <c r="B61" s="20">
        <v>22.74</v>
      </c>
      <c r="C61" s="20"/>
      <c r="D61" s="20"/>
      <c r="E61" s="20">
        <v>0</v>
      </c>
      <c r="F61" s="20">
        <v>10</v>
      </c>
      <c r="G61" s="21">
        <f>SUM(B60+B61)*F61</f>
        <v>474.79999999999995</v>
      </c>
      <c r="H61" s="21">
        <f t="shared" si="21"/>
        <v>0</v>
      </c>
      <c r="I61" s="21">
        <f t="shared" si="22"/>
        <v>0</v>
      </c>
      <c r="J61" s="21">
        <f>SUM((E60+E61)*F61*1.3)</f>
        <v>0</v>
      </c>
      <c r="K61" s="21">
        <f>G61</f>
        <v>474.79999999999995</v>
      </c>
      <c r="L61" s="21">
        <f>H61</f>
        <v>0</v>
      </c>
      <c r="M61" s="21">
        <f>I61</f>
        <v>0</v>
      </c>
      <c r="N61" s="21">
        <f>J61</f>
        <v>0</v>
      </c>
      <c r="O61" s="64">
        <f t="shared" si="7"/>
        <v>12002.774300000001</v>
      </c>
      <c r="P61" s="22">
        <f>N61+P60</f>
        <v>706.8453599999998</v>
      </c>
      <c r="R61" s="19"/>
    </row>
    <row r="62" spans="1:18" s="23" customFormat="1" ht="12" customHeight="1">
      <c r="A62" s="62">
        <v>110</v>
      </c>
      <c r="B62" s="20">
        <v>21.7</v>
      </c>
      <c r="C62" s="20"/>
      <c r="D62" s="20"/>
      <c r="E62" s="20">
        <v>0</v>
      </c>
      <c r="F62" s="20">
        <v>10</v>
      </c>
      <c r="G62" s="21">
        <f>SUM(B60+B62)*F62</f>
        <v>464.4</v>
      </c>
      <c r="H62" s="21">
        <f>SUM(C59+C62)*F62</f>
        <v>0</v>
      </c>
      <c r="I62" s="21">
        <f>SUM(D59+D62)*F62</f>
        <v>0</v>
      </c>
      <c r="J62" s="21">
        <f>SUM((E60+E62)*F62*1.3)</f>
        <v>0</v>
      </c>
      <c r="K62" s="21">
        <f t="shared" si="23"/>
        <v>464.4</v>
      </c>
      <c r="L62" s="21">
        <f t="shared" si="23"/>
        <v>0</v>
      </c>
      <c r="M62" s="21">
        <f t="shared" si="23"/>
        <v>0</v>
      </c>
      <c r="N62" s="21">
        <f t="shared" si="23"/>
        <v>0</v>
      </c>
      <c r="O62" s="64">
        <f t="shared" si="7"/>
        <v>12467.174300000001</v>
      </c>
      <c r="P62" s="22">
        <f>N62+P60</f>
        <v>706.8453599999998</v>
      </c>
      <c r="R62" s="19"/>
    </row>
    <row r="63" spans="1:18" s="23" customFormat="1" ht="12" customHeight="1">
      <c r="A63" s="62">
        <v>111</v>
      </c>
      <c r="B63" s="20">
        <v>21.28</v>
      </c>
      <c r="C63" s="20"/>
      <c r="D63" s="20"/>
      <c r="E63" s="20">
        <v>1.66</v>
      </c>
      <c r="F63" s="20">
        <v>10</v>
      </c>
      <c r="G63" s="21">
        <f t="shared" si="0"/>
        <v>429.80000000000007</v>
      </c>
      <c r="H63" s="21">
        <f>SUM(C60+C63)*F63</f>
        <v>0</v>
      </c>
      <c r="I63" s="21">
        <f>SUM(D60+D63)*F63</f>
        <v>0</v>
      </c>
      <c r="J63" s="21">
        <f t="shared" si="9"/>
        <v>21.58</v>
      </c>
      <c r="K63" s="21">
        <f t="shared" si="23"/>
        <v>429.80000000000007</v>
      </c>
      <c r="L63" s="21">
        <f t="shared" si="23"/>
        <v>0</v>
      </c>
      <c r="M63" s="21">
        <f t="shared" si="23"/>
        <v>0</v>
      </c>
      <c r="N63" s="21">
        <f t="shared" si="23"/>
        <v>21.58</v>
      </c>
      <c r="O63" s="64">
        <f t="shared" si="7"/>
        <v>12896.9743</v>
      </c>
      <c r="P63" s="22">
        <f t="shared" si="8"/>
        <v>728.42535999999984</v>
      </c>
      <c r="R63" s="19"/>
    </row>
    <row r="64" spans="1:18" s="23" customFormat="1" ht="12" customHeight="1">
      <c r="A64" s="62">
        <v>112</v>
      </c>
      <c r="B64" s="20">
        <v>21.52</v>
      </c>
      <c r="C64" s="20"/>
      <c r="D64" s="20"/>
      <c r="E64" s="20">
        <v>0</v>
      </c>
      <c r="F64" s="20">
        <v>10</v>
      </c>
      <c r="G64" s="21">
        <f t="shared" si="0"/>
        <v>428</v>
      </c>
      <c r="H64" s="21">
        <f t="shared" ref="H64:H68" si="24">SUM(C62+C64)*F64</f>
        <v>0</v>
      </c>
      <c r="I64" s="21">
        <f t="shared" ref="I64:I68" si="25">SUM(D62+D64)*F64</f>
        <v>0</v>
      </c>
      <c r="J64" s="21">
        <f t="shared" si="9"/>
        <v>21.58</v>
      </c>
      <c r="K64" s="21">
        <f t="shared" si="23"/>
        <v>428</v>
      </c>
      <c r="L64" s="21">
        <f t="shared" si="23"/>
        <v>0</v>
      </c>
      <c r="M64" s="21">
        <f t="shared" si="23"/>
        <v>0</v>
      </c>
      <c r="N64" s="21">
        <f t="shared" si="23"/>
        <v>21.58</v>
      </c>
      <c r="O64" s="64">
        <f t="shared" si="7"/>
        <v>13324.9743</v>
      </c>
      <c r="P64" s="22">
        <f t="shared" si="8"/>
        <v>750.00535999999988</v>
      </c>
      <c r="R64" s="19"/>
    </row>
    <row r="65" spans="1:18" s="23" customFormat="1" ht="12" customHeight="1">
      <c r="A65" s="62">
        <v>113</v>
      </c>
      <c r="B65" s="20">
        <v>21.14</v>
      </c>
      <c r="C65" s="20"/>
      <c r="D65" s="20"/>
      <c r="E65" s="20">
        <v>0</v>
      </c>
      <c r="F65" s="20">
        <v>10</v>
      </c>
      <c r="G65" s="21">
        <f>SUM(B64+B65)*F65</f>
        <v>426.59999999999997</v>
      </c>
      <c r="H65" s="21">
        <f t="shared" si="24"/>
        <v>0</v>
      </c>
      <c r="I65" s="21">
        <f t="shared" si="25"/>
        <v>0</v>
      </c>
      <c r="J65" s="21">
        <f>SUM((E64+E65)*F65*1.3)</f>
        <v>0</v>
      </c>
      <c r="K65" s="21">
        <f t="shared" ref="K65:N68" si="26">G65</f>
        <v>426.59999999999997</v>
      </c>
      <c r="L65" s="21">
        <f t="shared" si="26"/>
        <v>0</v>
      </c>
      <c r="M65" s="21">
        <f t="shared" si="26"/>
        <v>0</v>
      </c>
      <c r="N65" s="21">
        <f t="shared" si="26"/>
        <v>0</v>
      </c>
      <c r="O65" s="64">
        <f>SUM(K65+L65+M65)+O64</f>
        <v>13751.5743</v>
      </c>
      <c r="P65" s="22">
        <f>N65+P64</f>
        <v>750.00535999999988</v>
      </c>
      <c r="R65" s="19"/>
    </row>
    <row r="66" spans="1:18" s="23" customFormat="1" ht="12" customHeight="1">
      <c r="A66" s="62">
        <v>114</v>
      </c>
      <c r="B66" s="20">
        <v>20.3</v>
      </c>
      <c r="C66" s="20"/>
      <c r="D66" s="20"/>
      <c r="E66" s="20">
        <v>0</v>
      </c>
      <c r="F66" s="20">
        <v>10</v>
      </c>
      <c r="G66" s="21">
        <f>SUM(B65+B66)*F66</f>
        <v>414.4</v>
      </c>
      <c r="H66" s="21">
        <f t="shared" si="24"/>
        <v>0</v>
      </c>
      <c r="I66" s="21">
        <f t="shared" si="25"/>
        <v>0</v>
      </c>
      <c r="J66" s="21">
        <f>SUM((E65+E66)*F66*1.3)</f>
        <v>0</v>
      </c>
      <c r="K66" s="21">
        <f t="shared" si="26"/>
        <v>414.4</v>
      </c>
      <c r="L66" s="21">
        <f t="shared" si="26"/>
        <v>0</v>
      </c>
      <c r="M66" s="21">
        <f t="shared" si="26"/>
        <v>0</v>
      </c>
      <c r="N66" s="21">
        <f t="shared" si="26"/>
        <v>0</v>
      </c>
      <c r="O66" s="64">
        <f>SUM(K66+L66+M66)+O65</f>
        <v>14165.9743</v>
      </c>
      <c r="P66" s="22">
        <f>N66+P65</f>
        <v>750.00535999999988</v>
      </c>
      <c r="R66" s="19"/>
    </row>
    <row r="67" spans="1:18" s="23" customFormat="1" ht="12" customHeight="1">
      <c r="A67" s="62">
        <v>115</v>
      </c>
      <c r="B67" s="20">
        <v>20.010000000000002</v>
      </c>
      <c r="C67" s="20"/>
      <c r="D67" s="20"/>
      <c r="E67" s="20">
        <v>0.45</v>
      </c>
      <c r="F67" s="20">
        <v>10</v>
      </c>
      <c r="G67" s="21">
        <f>SUM(B66+B67)*F67</f>
        <v>403.1</v>
      </c>
      <c r="H67" s="21">
        <f t="shared" si="24"/>
        <v>0</v>
      </c>
      <c r="I67" s="21">
        <f t="shared" si="25"/>
        <v>0</v>
      </c>
      <c r="J67" s="21">
        <f>SUM((E66+E67)*F67*1.3)</f>
        <v>5.8500000000000005</v>
      </c>
      <c r="K67" s="21">
        <f t="shared" si="26"/>
        <v>403.1</v>
      </c>
      <c r="L67" s="21">
        <f t="shared" si="26"/>
        <v>0</v>
      </c>
      <c r="M67" s="21">
        <f t="shared" si="26"/>
        <v>0</v>
      </c>
      <c r="N67" s="21">
        <f t="shared" si="26"/>
        <v>5.8500000000000005</v>
      </c>
      <c r="O67" s="64">
        <f>SUM(K67+L67+M67)+O66</f>
        <v>14569.0743</v>
      </c>
      <c r="P67" s="22">
        <f>N67+P66</f>
        <v>755.85535999999991</v>
      </c>
      <c r="R67" s="19"/>
    </row>
    <row r="68" spans="1:18" s="23" customFormat="1" ht="12" customHeight="1">
      <c r="A68" s="62">
        <v>116</v>
      </c>
      <c r="B68" s="20">
        <v>18.760000000000002</v>
      </c>
      <c r="C68" s="20"/>
      <c r="D68" s="20"/>
      <c r="E68" s="20">
        <v>0</v>
      </c>
      <c r="F68" s="20">
        <v>10</v>
      </c>
      <c r="G68" s="21">
        <f>SUM(B67+B68)*F68</f>
        <v>387.70000000000005</v>
      </c>
      <c r="H68" s="21">
        <f t="shared" si="24"/>
        <v>0</v>
      </c>
      <c r="I68" s="21">
        <f t="shared" si="25"/>
        <v>0</v>
      </c>
      <c r="J68" s="21">
        <f>SUM((E67+E68)*F68*1.3)</f>
        <v>5.8500000000000005</v>
      </c>
      <c r="K68" s="21">
        <f t="shared" si="26"/>
        <v>387.70000000000005</v>
      </c>
      <c r="L68" s="21">
        <f t="shared" si="26"/>
        <v>0</v>
      </c>
      <c r="M68" s="21">
        <f t="shared" si="26"/>
        <v>0</v>
      </c>
      <c r="N68" s="21">
        <f t="shared" si="26"/>
        <v>5.8500000000000005</v>
      </c>
      <c r="O68" s="64">
        <f>SUM(K68+L68+M68)+O67</f>
        <v>14956.774300000001</v>
      </c>
      <c r="P68" s="22">
        <f>N68+P67</f>
        <v>761.70535999999993</v>
      </c>
      <c r="R68" s="19"/>
    </row>
    <row r="69" spans="1:18" s="23" customFormat="1" ht="12" customHeight="1">
      <c r="A69" s="62" t="s">
        <v>17</v>
      </c>
      <c r="B69" s="20">
        <v>21.41</v>
      </c>
      <c r="C69" s="20"/>
      <c r="D69" s="20"/>
      <c r="E69" s="20">
        <v>0</v>
      </c>
      <c r="F69" s="20">
        <v>1.1000000000000001</v>
      </c>
      <c r="G69" s="21">
        <f>SUM(B54+B69)*F69</f>
        <v>49.929000000000002</v>
      </c>
      <c r="H69" s="21">
        <f>SUM(C53+C69)*F69</f>
        <v>0</v>
      </c>
      <c r="I69" s="21">
        <f>SUM(D53+D69)*F69</f>
        <v>0</v>
      </c>
      <c r="J69" s="21">
        <f>SUM((E54+E69)*F69*1.3)</f>
        <v>0.4719000000000001</v>
      </c>
      <c r="K69" s="21">
        <f t="shared" ref="K69" si="27">G69</f>
        <v>49.929000000000002</v>
      </c>
      <c r="L69" s="21">
        <f t="shared" ref="L69" si="28">H69</f>
        <v>0</v>
      </c>
      <c r="M69" s="21">
        <f t="shared" ref="M69" si="29">I69</f>
        <v>0</v>
      </c>
      <c r="N69" s="21">
        <f t="shared" ref="N69" si="30">J69</f>
        <v>0.4719000000000001</v>
      </c>
      <c r="O69" s="64">
        <f>SUM(K69+L69+M69)+O54</f>
        <v>9457.1273000000001</v>
      </c>
      <c r="P69" s="22">
        <f>N69+P54</f>
        <v>592.42533999999989</v>
      </c>
      <c r="R69" s="19"/>
    </row>
    <row r="70" spans="1:18" s="23" customFormat="1" ht="12" customHeight="1">
      <c r="A70" s="62"/>
      <c r="B70" s="20"/>
      <c r="C70" s="20"/>
      <c r="D70" s="20"/>
      <c r="E70" s="20"/>
      <c r="F70" s="20"/>
      <c r="G70" s="21"/>
      <c r="H70" s="21"/>
      <c r="I70" s="21"/>
      <c r="J70" s="21"/>
      <c r="K70" s="21"/>
      <c r="L70" s="21"/>
      <c r="M70" s="21"/>
      <c r="N70" s="21"/>
      <c r="O70" s="64"/>
      <c r="P70" s="22"/>
      <c r="R70" s="19"/>
    </row>
    <row r="71" spans="1:18" s="23" customFormat="1" ht="12" customHeight="1">
      <c r="A71" s="62"/>
      <c r="B71" s="20"/>
      <c r="C71" s="20"/>
      <c r="D71" s="20"/>
      <c r="E71" s="20"/>
      <c r="F71" s="20"/>
      <c r="G71" s="21"/>
      <c r="H71" s="21"/>
      <c r="I71" s="21"/>
      <c r="J71" s="21"/>
      <c r="K71" s="21"/>
      <c r="L71" s="21"/>
      <c r="M71" s="21"/>
      <c r="N71" s="21"/>
      <c r="O71" s="64"/>
      <c r="P71" s="22"/>
      <c r="R71" s="19"/>
    </row>
    <row r="72" spans="1:18" s="23" customFormat="1" ht="12" customHeight="1">
      <c r="A72" s="62"/>
      <c r="B72" s="20"/>
      <c r="C72" s="20"/>
      <c r="D72" s="20"/>
      <c r="E72" s="20"/>
      <c r="F72" s="20"/>
      <c r="G72" s="21"/>
      <c r="H72" s="21"/>
      <c r="I72" s="21"/>
      <c r="J72" s="21"/>
      <c r="K72" s="21"/>
      <c r="L72" s="21"/>
      <c r="M72" s="21"/>
      <c r="N72" s="21"/>
      <c r="O72" s="64"/>
      <c r="P72" s="22"/>
      <c r="R72" s="19"/>
    </row>
    <row r="73" spans="1:18" s="23" customFormat="1" ht="12" customHeight="1">
      <c r="A73" s="62"/>
      <c r="B73" s="20"/>
      <c r="C73" s="20"/>
      <c r="D73" s="20"/>
      <c r="E73" s="20"/>
      <c r="F73" s="20"/>
      <c r="G73" s="21"/>
      <c r="H73" s="21"/>
      <c r="I73" s="21"/>
      <c r="J73" s="21"/>
      <c r="K73" s="21"/>
      <c r="L73" s="21"/>
      <c r="M73" s="21"/>
      <c r="N73" s="21"/>
      <c r="O73" s="64"/>
      <c r="P73" s="22"/>
      <c r="R73" s="19"/>
    </row>
    <row r="74" spans="1:18" s="23" customFormat="1" ht="12" customHeight="1">
      <c r="A74" s="62"/>
      <c r="B74" s="20"/>
      <c r="C74" s="20"/>
      <c r="D74" s="20"/>
      <c r="E74" s="20"/>
      <c r="F74" s="20"/>
      <c r="G74" s="21"/>
      <c r="H74" s="21"/>
      <c r="I74" s="21"/>
      <c r="J74" s="21"/>
      <c r="K74" s="21"/>
      <c r="L74" s="21"/>
      <c r="M74" s="21"/>
      <c r="N74" s="21"/>
      <c r="O74" s="64"/>
      <c r="P74" s="22"/>
      <c r="R74" s="19"/>
    </row>
    <row r="75" spans="1:18" s="23" customFormat="1" ht="12" customHeight="1">
      <c r="A75" s="62"/>
      <c r="B75" s="20"/>
      <c r="C75" s="20"/>
      <c r="D75" s="20"/>
      <c r="E75" s="20"/>
      <c r="F75" s="20"/>
      <c r="G75" s="21"/>
      <c r="H75" s="21"/>
      <c r="I75" s="21"/>
      <c r="J75" s="21"/>
      <c r="K75" s="21"/>
      <c r="L75" s="21"/>
      <c r="M75" s="21"/>
      <c r="N75" s="21"/>
      <c r="O75" s="64"/>
      <c r="P75" s="22"/>
      <c r="R75" s="19"/>
    </row>
    <row r="76" spans="1:18" s="23" customFormat="1" ht="12" customHeight="1">
      <c r="A76" s="62"/>
      <c r="B76" s="20"/>
      <c r="C76" s="20"/>
      <c r="D76" s="20"/>
      <c r="E76" s="20"/>
      <c r="F76" s="20"/>
      <c r="G76" s="21"/>
      <c r="H76" s="21"/>
      <c r="I76" s="21"/>
      <c r="J76" s="21"/>
      <c r="K76" s="21"/>
      <c r="L76" s="21"/>
      <c r="M76" s="21"/>
      <c r="N76" s="21"/>
      <c r="O76" s="64"/>
      <c r="P76" s="22"/>
      <c r="R76" s="19"/>
    </row>
    <row r="77" spans="1:18" s="23" customFormat="1" ht="12" customHeight="1">
      <c r="A77" s="62"/>
      <c r="B77" s="20"/>
      <c r="C77" s="20"/>
      <c r="D77" s="20"/>
      <c r="E77" s="20"/>
      <c r="F77" s="20"/>
      <c r="G77" s="21"/>
      <c r="H77" s="21"/>
      <c r="I77" s="21"/>
      <c r="J77" s="21"/>
      <c r="K77" s="21"/>
      <c r="L77" s="21"/>
      <c r="M77" s="21"/>
      <c r="N77" s="21"/>
      <c r="O77" s="64"/>
      <c r="P77" s="22"/>
      <c r="R77" s="19"/>
    </row>
    <row r="78" spans="1:18" s="23" customFormat="1" ht="12" customHeight="1">
      <c r="A78" s="62"/>
      <c r="B78" s="20"/>
      <c r="C78" s="20"/>
      <c r="D78" s="20"/>
      <c r="E78" s="20"/>
      <c r="F78" s="20"/>
      <c r="G78" s="21"/>
      <c r="H78" s="21"/>
      <c r="I78" s="21"/>
      <c r="J78" s="21"/>
      <c r="K78" s="21"/>
      <c r="L78" s="21"/>
      <c r="M78" s="21"/>
      <c r="N78" s="21"/>
      <c r="O78" s="64"/>
      <c r="P78" s="22"/>
      <c r="R78" s="19"/>
    </row>
    <row r="79" spans="1:18" s="23" customFormat="1" ht="12" customHeight="1">
      <c r="A79" s="62"/>
      <c r="B79" s="20"/>
      <c r="C79" s="20"/>
      <c r="D79" s="20"/>
      <c r="E79" s="20"/>
      <c r="F79" s="20"/>
      <c r="G79" s="21"/>
      <c r="H79" s="21"/>
      <c r="I79" s="21"/>
      <c r="J79" s="21"/>
      <c r="K79" s="21"/>
      <c r="L79" s="21"/>
      <c r="M79" s="21"/>
      <c r="N79" s="21"/>
      <c r="O79" s="64"/>
      <c r="P79" s="22"/>
      <c r="R79" s="19"/>
    </row>
    <row r="80" spans="1:18" s="23" customFormat="1" ht="12" customHeight="1">
      <c r="A80" s="62"/>
      <c r="B80" s="20"/>
      <c r="C80" s="20"/>
      <c r="D80" s="20"/>
      <c r="E80" s="20"/>
      <c r="F80" s="20"/>
      <c r="G80" s="21"/>
      <c r="H80" s="21"/>
      <c r="I80" s="21"/>
      <c r="J80" s="21"/>
      <c r="K80" s="21"/>
      <c r="L80" s="21"/>
      <c r="M80" s="21"/>
      <c r="N80" s="21"/>
      <c r="O80" s="64"/>
      <c r="P80" s="22"/>
      <c r="R80" s="19"/>
    </row>
    <row r="81" spans="1:18" s="23" customFormat="1" ht="12" customHeight="1">
      <c r="A81" s="62"/>
      <c r="B81" s="20"/>
      <c r="C81" s="20"/>
      <c r="D81" s="20"/>
      <c r="E81" s="20"/>
      <c r="F81" s="20"/>
      <c r="G81" s="21"/>
      <c r="H81" s="21"/>
      <c r="I81" s="21"/>
      <c r="J81" s="21"/>
      <c r="K81" s="21"/>
      <c r="L81" s="21"/>
      <c r="M81" s="21"/>
      <c r="N81" s="21"/>
      <c r="O81" s="64"/>
      <c r="P81" s="22"/>
      <c r="R81" s="19"/>
    </row>
    <row r="82" spans="1:18" s="23" customFormat="1" ht="12" customHeight="1">
      <c r="A82" s="62"/>
      <c r="B82" s="20"/>
      <c r="C82" s="20"/>
      <c r="D82" s="20"/>
      <c r="E82" s="20"/>
      <c r="F82" s="20"/>
      <c r="G82" s="21"/>
      <c r="H82" s="21"/>
      <c r="I82" s="21"/>
      <c r="J82" s="21"/>
      <c r="K82" s="21"/>
      <c r="L82" s="21"/>
      <c r="M82" s="21"/>
      <c r="N82" s="21"/>
      <c r="O82" s="64"/>
      <c r="P82" s="22"/>
      <c r="R82" s="19"/>
    </row>
    <row r="83" spans="1:18" s="23" customFormat="1" ht="12" customHeight="1">
      <c r="A83" s="62"/>
      <c r="B83" s="20"/>
      <c r="C83" s="20"/>
      <c r="D83" s="20"/>
      <c r="E83" s="20"/>
      <c r="F83" s="20"/>
      <c r="G83" s="21"/>
      <c r="H83" s="21"/>
      <c r="I83" s="21"/>
      <c r="J83" s="21"/>
      <c r="K83" s="21"/>
      <c r="L83" s="21"/>
      <c r="M83" s="21"/>
      <c r="N83" s="21"/>
      <c r="O83" s="64"/>
      <c r="P83" s="22"/>
      <c r="R83" s="19"/>
    </row>
    <row r="84" spans="1:18" s="23" customFormat="1" ht="12" customHeight="1">
      <c r="A84" s="62"/>
      <c r="B84" s="20"/>
      <c r="C84" s="20"/>
      <c r="D84" s="20"/>
      <c r="E84" s="20"/>
      <c r="F84" s="20"/>
      <c r="G84" s="21"/>
      <c r="H84" s="21"/>
      <c r="I84" s="21"/>
      <c r="J84" s="21"/>
      <c r="K84" s="21"/>
      <c r="L84" s="21"/>
      <c r="M84" s="21"/>
      <c r="N84" s="21"/>
      <c r="O84" s="64"/>
      <c r="P84" s="22"/>
      <c r="R84" s="19"/>
    </row>
    <row r="85" spans="1:18" s="23" customFormat="1" ht="13.5" thickBot="1">
      <c r="A85" s="65"/>
      <c r="B85" s="66"/>
      <c r="C85" s="14"/>
      <c r="D85" s="14"/>
      <c r="E85" s="14"/>
      <c r="F85" s="14"/>
      <c r="G85" s="6"/>
      <c r="H85" s="6"/>
      <c r="I85" s="6"/>
      <c r="J85" s="6"/>
      <c r="K85" s="6"/>
      <c r="L85" s="6"/>
      <c r="M85" s="6"/>
      <c r="N85" s="6"/>
      <c r="O85" s="67"/>
      <c r="P85" s="24"/>
      <c r="R85" s="19"/>
    </row>
    <row r="86" spans="1:18" s="23" customFormat="1" ht="12" thickBot="1">
      <c r="A86" s="68" t="s">
        <v>3</v>
      </c>
      <c r="B86" s="69">
        <f>SUM(B10:B83)</f>
        <v>866.65</v>
      </c>
      <c r="C86" s="69">
        <f t="shared" ref="C86:N86" si="31">SUM(C10:C83)</f>
        <v>0</v>
      </c>
      <c r="D86" s="69">
        <f t="shared" si="31"/>
        <v>0</v>
      </c>
      <c r="E86" s="69">
        <f t="shared" si="31"/>
        <v>39.450000000000003</v>
      </c>
      <c r="F86" s="69"/>
      <c r="G86" s="69">
        <f t="shared" si="31"/>
        <v>15006.703300000001</v>
      </c>
      <c r="H86" s="69">
        <f t="shared" si="31"/>
        <v>0</v>
      </c>
      <c r="I86" s="69">
        <f t="shared" si="31"/>
        <v>0</v>
      </c>
      <c r="J86" s="69">
        <f t="shared" si="31"/>
        <v>773.61725999999999</v>
      </c>
      <c r="K86" s="69">
        <f t="shared" si="31"/>
        <v>15006.703300000001</v>
      </c>
      <c r="L86" s="69">
        <f t="shared" si="31"/>
        <v>0</v>
      </c>
      <c r="M86" s="69">
        <f t="shared" si="31"/>
        <v>0</v>
      </c>
      <c r="N86" s="69">
        <f t="shared" si="31"/>
        <v>773.61725999999999</v>
      </c>
      <c r="O86" s="70">
        <f>O69</f>
        <v>9457.1273000000001</v>
      </c>
      <c r="P86" s="71">
        <f>P69</f>
        <v>592.42533999999989</v>
      </c>
      <c r="R86" s="19"/>
    </row>
  </sheetData>
  <mergeCells count="12">
    <mergeCell ref="A8:P8"/>
    <mergeCell ref="B7:C7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Ag Magalhães_LE</vt:lpstr>
      <vt:lpstr>Ag Magalhães_LD</vt:lpstr>
      <vt:lpstr>'Ag Magalhães_LD'!Area_de_impressao</vt:lpstr>
      <vt:lpstr>'Ag Magalhães_LE'!Area_de_impressao</vt:lpstr>
      <vt:lpstr>'Ag Magalhães_LD'!Titulos_de_impressao</vt:lpstr>
      <vt:lpstr>'Ag Magalhães_LE'!Titulos_de_impressao</vt:lpstr>
    </vt:vector>
  </TitlesOfParts>
  <Company>Engemin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Maurício</dc:creator>
  <cp:lastModifiedBy>Fabiano</cp:lastModifiedBy>
  <cp:lastPrinted>2011-08-26T19:52:59Z</cp:lastPrinted>
  <dcterms:created xsi:type="dcterms:W3CDTF">2002-03-15T16:28:23Z</dcterms:created>
  <dcterms:modified xsi:type="dcterms:W3CDTF">2011-08-26T19:53:05Z</dcterms:modified>
</cp:coreProperties>
</file>