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8855" windowHeight="7125" tabRatio="795"/>
  </bookViews>
  <sheets>
    <sheet name="INVENTARIO" sheetId="1" r:id="rId1"/>
    <sheet name="SEG. HOMOGENIOS - Sentido Norte" sheetId="7" r:id="rId2"/>
    <sheet name="SEG. HOMOGENIOS - Sentido Sul" sheetId="8" r:id="rId3"/>
  </sheets>
  <definedNames>
    <definedName name="_xlnm.Print_Area" localSheetId="0">INVENTARIO!$A$1:$AB$81</definedName>
    <definedName name="_xlnm.Print_Area" localSheetId="1">'SEG. HOMOGENIOS - Sentido Norte'!$B$83:$J$549</definedName>
    <definedName name="_xlnm.Print_Area" localSheetId="2">'SEG. HOMOGENIOS - Sentido Sul'!$B$56:$J$414</definedName>
    <definedName name="_xlnm.Print_Titles" localSheetId="0">INVENTARIO!$1:$9</definedName>
  </definedNames>
  <calcPr calcId="125725"/>
</workbook>
</file>

<file path=xl/calcChain.xml><?xml version="1.0" encoding="utf-8"?>
<calcChain xmlns="http://schemas.openxmlformats.org/spreadsheetml/2006/main">
  <c r="C28" i="8"/>
  <c r="D3"/>
  <c r="D5"/>
  <c r="D7"/>
  <c r="D9"/>
  <c r="D11"/>
  <c r="D13"/>
  <c r="D15"/>
  <c r="D17"/>
  <c r="D19"/>
  <c r="D21"/>
  <c r="D23"/>
  <c r="D25"/>
  <c r="C27"/>
  <c r="F1"/>
  <c r="D2" s="1"/>
  <c r="E2" s="1"/>
  <c r="E3" s="1"/>
  <c r="E545" i="7"/>
  <c r="E544"/>
  <c r="E543"/>
  <c r="E542"/>
  <c r="E541"/>
  <c r="E540"/>
  <c r="E539"/>
  <c r="E538"/>
  <c r="E527"/>
  <c r="E526"/>
  <c r="E525"/>
  <c r="E524"/>
  <c r="E523"/>
  <c r="E522"/>
  <c r="E521"/>
  <c r="E520"/>
  <c r="E509"/>
  <c r="E508"/>
  <c r="E507"/>
  <c r="E506"/>
  <c r="E505"/>
  <c r="E504"/>
  <c r="E503"/>
  <c r="E502"/>
  <c r="E491"/>
  <c r="E490"/>
  <c r="E489"/>
  <c r="E488"/>
  <c r="E487"/>
  <c r="E486"/>
  <c r="E485"/>
  <c r="E484"/>
  <c r="E473"/>
  <c r="E472"/>
  <c r="E471"/>
  <c r="E470"/>
  <c r="E469"/>
  <c r="E468"/>
  <c r="E467"/>
  <c r="E466"/>
  <c r="E455"/>
  <c r="E454"/>
  <c r="E453"/>
  <c r="E452"/>
  <c r="E451"/>
  <c r="E450"/>
  <c r="E449"/>
  <c r="E448"/>
  <c r="E437"/>
  <c r="E436"/>
  <c r="E435"/>
  <c r="E434"/>
  <c r="E433"/>
  <c r="E432"/>
  <c r="E431"/>
  <c r="E430"/>
  <c r="E419"/>
  <c r="E418"/>
  <c r="E417"/>
  <c r="E416"/>
  <c r="E415"/>
  <c r="E414"/>
  <c r="E413"/>
  <c r="E412"/>
  <c r="E401"/>
  <c r="E400"/>
  <c r="E399"/>
  <c r="E398"/>
  <c r="E397"/>
  <c r="E396"/>
  <c r="E395"/>
  <c r="E394"/>
  <c r="E410" i="8"/>
  <c r="E409"/>
  <c r="E408"/>
  <c r="E407"/>
  <c r="E406"/>
  <c r="E405"/>
  <c r="E404"/>
  <c r="E403"/>
  <c r="E392"/>
  <c r="E391"/>
  <c r="E390"/>
  <c r="E389"/>
  <c r="E388"/>
  <c r="E387"/>
  <c r="E386"/>
  <c r="E385"/>
  <c r="E374"/>
  <c r="E373"/>
  <c r="E372"/>
  <c r="E371"/>
  <c r="E370"/>
  <c r="E369"/>
  <c r="E368"/>
  <c r="E367"/>
  <c r="E356"/>
  <c r="E355"/>
  <c r="E354"/>
  <c r="E353"/>
  <c r="E352"/>
  <c r="E351"/>
  <c r="E350"/>
  <c r="E349"/>
  <c r="E338"/>
  <c r="E337"/>
  <c r="E336"/>
  <c r="E335"/>
  <c r="E334"/>
  <c r="E333"/>
  <c r="E332"/>
  <c r="E331"/>
  <c r="E320"/>
  <c r="E319"/>
  <c r="E318"/>
  <c r="E317"/>
  <c r="E316"/>
  <c r="E315"/>
  <c r="E314"/>
  <c r="E313"/>
  <c r="E302"/>
  <c r="E301"/>
  <c r="E300"/>
  <c r="E299"/>
  <c r="E298"/>
  <c r="E297"/>
  <c r="E296"/>
  <c r="E295"/>
  <c r="E284"/>
  <c r="E283"/>
  <c r="E282"/>
  <c r="E281"/>
  <c r="E280"/>
  <c r="E279"/>
  <c r="E278"/>
  <c r="E277"/>
  <c r="E266"/>
  <c r="E265"/>
  <c r="E264"/>
  <c r="E263"/>
  <c r="E262"/>
  <c r="E261"/>
  <c r="E260"/>
  <c r="E259"/>
  <c r="E248"/>
  <c r="E247"/>
  <c r="E246"/>
  <c r="E245"/>
  <c r="E244"/>
  <c r="E243"/>
  <c r="E242"/>
  <c r="E241"/>
  <c r="E230"/>
  <c r="E229"/>
  <c r="E228"/>
  <c r="E227"/>
  <c r="E226"/>
  <c r="E225"/>
  <c r="E224"/>
  <c r="E223"/>
  <c r="E212"/>
  <c r="E211"/>
  <c r="E210"/>
  <c r="E209"/>
  <c r="E208"/>
  <c r="E207"/>
  <c r="E206"/>
  <c r="E205"/>
  <c r="E194"/>
  <c r="E193"/>
  <c r="E192"/>
  <c r="E191"/>
  <c r="E190"/>
  <c r="E189"/>
  <c r="E188"/>
  <c r="E187"/>
  <c r="E176"/>
  <c r="E175"/>
  <c r="E174"/>
  <c r="E173"/>
  <c r="E172"/>
  <c r="E171"/>
  <c r="F171" s="1"/>
  <c r="E170"/>
  <c r="E169"/>
  <c r="E158"/>
  <c r="E157"/>
  <c r="E156"/>
  <c r="E155"/>
  <c r="E154"/>
  <c r="E153"/>
  <c r="F153" s="1"/>
  <c r="E152"/>
  <c r="E151"/>
  <c r="E140"/>
  <c r="E139"/>
  <c r="E138"/>
  <c r="E137"/>
  <c r="E136"/>
  <c r="E135"/>
  <c r="F135" s="1"/>
  <c r="E134"/>
  <c r="E133"/>
  <c r="E122"/>
  <c r="E121"/>
  <c r="E120"/>
  <c r="E119"/>
  <c r="E118"/>
  <c r="E117"/>
  <c r="F117" s="1"/>
  <c r="E116"/>
  <c r="E115"/>
  <c r="E104"/>
  <c r="E103"/>
  <c r="E102"/>
  <c r="E101"/>
  <c r="E100"/>
  <c r="E99"/>
  <c r="F99" s="1"/>
  <c r="E98"/>
  <c r="E97"/>
  <c r="E86"/>
  <c r="E85"/>
  <c r="E84"/>
  <c r="E83"/>
  <c r="E82"/>
  <c r="E81"/>
  <c r="F81" s="1"/>
  <c r="E80"/>
  <c r="E79"/>
  <c r="E68"/>
  <c r="E67"/>
  <c r="E66"/>
  <c r="E65"/>
  <c r="E64"/>
  <c r="E63"/>
  <c r="F63" s="1"/>
  <c r="E62"/>
  <c r="E61"/>
  <c r="F170"/>
  <c r="B170"/>
  <c r="B171" s="1"/>
  <c r="B172" s="1"/>
  <c r="B173" s="1"/>
  <c r="B174" s="1"/>
  <c r="B175" s="1"/>
  <c r="B176" s="1"/>
  <c r="F169"/>
  <c r="F152"/>
  <c r="B152"/>
  <c r="B153" s="1"/>
  <c r="B154" s="1"/>
  <c r="B155" s="1"/>
  <c r="B156" s="1"/>
  <c r="B157" s="1"/>
  <c r="B158" s="1"/>
  <c r="F151"/>
  <c r="F134"/>
  <c r="B134"/>
  <c r="B135" s="1"/>
  <c r="B136" s="1"/>
  <c r="B137" s="1"/>
  <c r="B138" s="1"/>
  <c r="B139" s="1"/>
  <c r="B140" s="1"/>
  <c r="F133"/>
  <c r="F116"/>
  <c r="B116"/>
  <c r="B117" s="1"/>
  <c r="B118" s="1"/>
  <c r="B119" s="1"/>
  <c r="B120" s="1"/>
  <c r="B121" s="1"/>
  <c r="B122" s="1"/>
  <c r="F115"/>
  <c r="F98"/>
  <c r="B98"/>
  <c r="B99" s="1"/>
  <c r="B100" s="1"/>
  <c r="B101" s="1"/>
  <c r="B102" s="1"/>
  <c r="B103" s="1"/>
  <c r="B104" s="1"/>
  <c r="F97"/>
  <c r="F80"/>
  <c r="B80"/>
  <c r="B81" s="1"/>
  <c r="B82" s="1"/>
  <c r="B83" s="1"/>
  <c r="B84" s="1"/>
  <c r="B85" s="1"/>
  <c r="B86" s="1"/>
  <c r="F79"/>
  <c r="F62"/>
  <c r="B62"/>
  <c r="B63" s="1"/>
  <c r="B64" s="1"/>
  <c r="B65" s="1"/>
  <c r="B66" s="1"/>
  <c r="B67" s="1"/>
  <c r="B68" s="1"/>
  <c r="F61"/>
  <c r="F53"/>
  <c r="G53" s="1"/>
  <c r="F40"/>
  <c r="G40" s="1"/>
  <c r="F39"/>
  <c r="G39" s="1"/>
  <c r="F38"/>
  <c r="G38" s="1"/>
  <c r="F37"/>
  <c r="G37" s="1"/>
  <c r="F36"/>
  <c r="G36" s="1"/>
  <c r="F35"/>
  <c r="G35" s="1"/>
  <c r="F34"/>
  <c r="G34" s="1"/>
  <c r="D26" l="1"/>
  <c r="D24"/>
  <c r="D22"/>
  <c r="D20"/>
  <c r="D18"/>
  <c r="D16"/>
  <c r="D14"/>
  <c r="D12"/>
  <c r="D10"/>
  <c r="D8"/>
  <c r="D6"/>
  <c r="D4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C29"/>
  <c r="E69"/>
  <c r="E105"/>
  <c r="E141"/>
  <c r="G133" s="1"/>
  <c r="I133" s="1"/>
  <c r="E177"/>
  <c r="G61"/>
  <c r="I61" s="1"/>
  <c r="G97"/>
  <c r="I97" s="1"/>
  <c r="G98"/>
  <c r="I98" s="1"/>
  <c r="G134"/>
  <c r="I134" s="1"/>
  <c r="G169"/>
  <c r="I169" s="1"/>
  <c r="G170"/>
  <c r="I170" s="1"/>
  <c r="E87"/>
  <c r="G81" s="1"/>
  <c r="I81" s="1"/>
  <c r="E123"/>
  <c r="E159"/>
  <c r="G152" s="1"/>
  <c r="I152" s="1"/>
  <c r="E411"/>
  <c r="G62"/>
  <c r="I62" s="1"/>
  <c r="G135" l="1"/>
  <c r="I135" s="1"/>
  <c r="G121"/>
  <c r="I121" s="1"/>
  <c r="G119"/>
  <c r="I119" s="1"/>
  <c r="G122"/>
  <c r="I122" s="1"/>
  <c r="G120"/>
  <c r="I120" s="1"/>
  <c r="G118"/>
  <c r="I118" s="1"/>
  <c r="G140"/>
  <c r="I140" s="1"/>
  <c r="G138"/>
  <c r="I138" s="1"/>
  <c r="G136"/>
  <c r="I136" s="1"/>
  <c r="G139"/>
  <c r="I139" s="1"/>
  <c r="G137"/>
  <c r="I137" s="1"/>
  <c r="G68"/>
  <c r="I68" s="1"/>
  <c r="G66"/>
  <c r="I66" s="1"/>
  <c r="G64"/>
  <c r="I64" s="1"/>
  <c r="G67"/>
  <c r="I67" s="1"/>
  <c r="G65"/>
  <c r="I65" s="1"/>
  <c r="G153"/>
  <c r="I153" s="1"/>
  <c r="G151"/>
  <c r="I151" s="1"/>
  <c r="G115"/>
  <c r="I115" s="1"/>
  <c r="G63"/>
  <c r="I63" s="1"/>
  <c r="G157"/>
  <c r="I157" s="1"/>
  <c r="G155"/>
  <c r="I155" s="1"/>
  <c r="G158"/>
  <c r="I158" s="1"/>
  <c r="G156"/>
  <c r="I156" s="1"/>
  <c r="G154"/>
  <c r="I154" s="1"/>
  <c r="G85"/>
  <c r="I85" s="1"/>
  <c r="G83"/>
  <c r="I83" s="1"/>
  <c r="G86"/>
  <c r="I86" s="1"/>
  <c r="G84"/>
  <c r="I84" s="1"/>
  <c r="G82"/>
  <c r="I82" s="1"/>
  <c r="G176"/>
  <c r="I176" s="1"/>
  <c r="G174"/>
  <c r="I174" s="1"/>
  <c r="G172"/>
  <c r="I172" s="1"/>
  <c r="G175"/>
  <c r="I175" s="1"/>
  <c r="G173"/>
  <c r="I173" s="1"/>
  <c r="G104"/>
  <c r="I104" s="1"/>
  <c r="G102"/>
  <c r="I102" s="1"/>
  <c r="G100"/>
  <c r="I100" s="1"/>
  <c r="G103"/>
  <c r="I103" s="1"/>
  <c r="G101"/>
  <c r="I101" s="1"/>
  <c r="G117"/>
  <c r="I117" s="1"/>
  <c r="G80"/>
  <c r="I80" s="1"/>
  <c r="G171"/>
  <c r="I171" s="1"/>
  <c r="I177" s="1"/>
  <c r="H40" s="1"/>
  <c r="G116"/>
  <c r="I116" s="1"/>
  <c r="G99"/>
  <c r="I99" s="1"/>
  <c r="I105" s="1"/>
  <c r="H36" s="1"/>
  <c r="G79"/>
  <c r="I79" s="1"/>
  <c r="I141" l="1"/>
  <c r="H38" s="1"/>
  <c r="I69"/>
  <c r="H34" s="1"/>
  <c r="I87"/>
  <c r="H35" s="1"/>
  <c r="I159"/>
  <c r="H39" s="1"/>
  <c r="I123"/>
  <c r="H37" s="1"/>
  <c r="G361" i="7"/>
  <c r="G379"/>
  <c r="G329"/>
  <c r="I329" s="1"/>
  <c r="G328"/>
  <c r="I328" s="1"/>
  <c r="G327"/>
  <c r="I327" s="1"/>
  <c r="G326"/>
  <c r="I326" s="1"/>
  <c r="G325"/>
  <c r="I325" s="1"/>
  <c r="F324"/>
  <c r="G324" s="1"/>
  <c r="I324" s="1"/>
  <c r="F323"/>
  <c r="G323" s="1"/>
  <c r="I323" s="1"/>
  <c r="B323"/>
  <c r="B324" s="1"/>
  <c r="B325" s="1"/>
  <c r="B326" s="1"/>
  <c r="B327" s="1"/>
  <c r="B328" s="1"/>
  <c r="B329" s="1"/>
  <c r="F322"/>
  <c r="G322" s="1"/>
  <c r="I322" s="1"/>
  <c r="I330" s="1"/>
  <c r="H69" s="1"/>
  <c r="G311"/>
  <c r="I311" s="1"/>
  <c r="G310"/>
  <c r="I310" s="1"/>
  <c r="G309"/>
  <c r="I309" s="1"/>
  <c r="G308"/>
  <c r="I308" s="1"/>
  <c r="G307"/>
  <c r="I307" s="1"/>
  <c r="F306"/>
  <c r="G306" s="1"/>
  <c r="I306" s="1"/>
  <c r="F305"/>
  <c r="G305" s="1"/>
  <c r="I305" s="1"/>
  <c r="B305"/>
  <c r="B306" s="1"/>
  <c r="B307" s="1"/>
  <c r="B308" s="1"/>
  <c r="B309" s="1"/>
  <c r="B310" s="1"/>
  <c r="B311" s="1"/>
  <c r="F304"/>
  <c r="G304" s="1"/>
  <c r="I304" s="1"/>
  <c r="G293"/>
  <c r="I293" s="1"/>
  <c r="G292"/>
  <c r="I292" s="1"/>
  <c r="G291"/>
  <c r="I291" s="1"/>
  <c r="G290"/>
  <c r="I290" s="1"/>
  <c r="G289"/>
  <c r="I289" s="1"/>
  <c r="F288"/>
  <c r="G288" s="1"/>
  <c r="I288" s="1"/>
  <c r="F287"/>
  <c r="G287" s="1"/>
  <c r="I287" s="1"/>
  <c r="B287"/>
  <c r="B288" s="1"/>
  <c r="B289" s="1"/>
  <c r="B290" s="1"/>
  <c r="B291" s="1"/>
  <c r="B292" s="1"/>
  <c r="B293" s="1"/>
  <c r="F286"/>
  <c r="G286" s="1"/>
  <c r="I286" s="1"/>
  <c r="I294" s="1"/>
  <c r="H67" s="1"/>
  <c r="G275"/>
  <c r="I275" s="1"/>
  <c r="G274"/>
  <c r="I274" s="1"/>
  <c r="G273"/>
  <c r="I273" s="1"/>
  <c r="G272"/>
  <c r="I272" s="1"/>
  <c r="G271"/>
  <c r="I271" s="1"/>
  <c r="F270"/>
  <c r="G270" s="1"/>
  <c r="I270" s="1"/>
  <c r="F269"/>
  <c r="G269" s="1"/>
  <c r="I269" s="1"/>
  <c r="B269"/>
  <c r="B270" s="1"/>
  <c r="B271" s="1"/>
  <c r="B272" s="1"/>
  <c r="B273" s="1"/>
  <c r="B274" s="1"/>
  <c r="B275" s="1"/>
  <c r="F268"/>
  <c r="G268" s="1"/>
  <c r="I268" s="1"/>
  <c r="G257"/>
  <c r="I257" s="1"/>
  <c r="G256"/>
  <c r="I256" s="1"/>
  <c r="G255"/>
  <c r="I255" s="1"/>
  <c r="G254"/>
  <c r="I254" s="1"/>
  <c r="G253"/>
  <c r="I253" s="1"/>
  <c r="F252"/>
  <c r="G252" s="1"/>
  <c r="I252" s="1"/>
  <c r="F251"/>
  <c r="G251" s="1"/>
  <c r="I251" s="1"/>
  <c r="B251"/>
  <c r="B252" s="1"/>
  <c r="B253" s="1"/>
  <c r="B254" s="1"/>
  <c r="B255" s="1"/>
  <c r="B256" s="1"/>
  <c r="B257" s="1"/>
  <c r="F250"/>
  <c r="G250" s="1"/>
  <c r="I250" s="1"/>
  <c r="I258" s="1"/>
  <c r="H65" s="1"/>
  <c r="G239"/>
  <c r="I239" s="1"/>
  <c r="G238"/>
  <c r="I238" s="1"/>
  <c r="G237"/>
  <c r="I237" s="1"/>
  <c r="G236"/>
  <c r="I236" s="1"/>
  <c r="G235"/>
  <c r="I235" s="1"/>
  <c r="F234"/>
  <c r="G234" s="1"/>
  <c r="I234" s="1"/>
  <c r="F233"/>
  <c r="G233" s="1"/>
  <c r="I233" s="1"/>
  <c r="B233"/>
  <c r="B234" s="1"/>
  <c r="B235" s="1"/>
  <c r="B236" s="1"/>
  <c r="B237" s="1"/>
  <c r="B238" s="1"/>
  <c r="B239" s="1"/>
  <c r="F232"/>
  <c r="G232" s="1"/>
  <c r="I232" s="1"/>
  <c r="G221"/>
  <c r="I221" s="1"/>
  <c r="G220"/>
  <c r="I220" s="1"/>
  <c r="G219"/>
  <c r="I219" s="1"/>
  <c r="G218"/>
  <c r="I218" s="1"/>
  <c r="G217"/>
  <c r="I217" s="1"/>
  <c r="F216"/>
  <c r="G216" s="1"/>
  <c r="I216" s="1"/>
  <c r="F215"/>
  <c r="G215" s="1"/>
  <c r="I215" s="1"/>
  <c r="B215"/>
  <c r="B216" s="1"/>
  <c r="B217" s="1"/>
  <c r="B218" s="1"/>
  <c r="B219" s="1"/>
  <c r="B220" s="1"/>
  <c r="B221" s="1"/>
  <c r="F214"/>
  <c r="G214" s="1"/>
  <c r="I214" s="1"/>
  <c r="G203"/>
  <c r="I203" s="1"/>
  <c r="G202"/>
  <c r="I202" s="1"/>
  <c r="G201"/>
  <c r="I201" s="1"/>
  <c r="G200"/>
  <c r="I200" s="1"/>
  <c r="G199"/>
  <c r="I199" s="1"/>
  <c r="F198"/>
  <c r="G198" s="1"/>
  <c r="I198" s="1"/>
  <c r="F197"/>
  <c r="G197" s="1"/>
  <c r="I197" s="1"/>
  <c r="B197"/>
  <c r="B198" s="1"/>
  <c r="B199" s="1"/>
  <c r="B200" s="1"/>
  <c r="B201" s="1"/>
  <c r="B202" s="1"/>
  <c r="B203" s="1"/>
  <c r="F196"/>
  <c r="G196" s="1"/>
  <c r="I196" s="1"/>
  <c r="I204" s="1"/>
  <c r="H62" s="1"/>
  <c r="G185"/>
  <c r="I185" s="1"/>
  <c r="G184"/>
  <c r="I184" s="1"/>
  <c r="G183"/>
  <c r="I183" s="1"/>
  <c r="G182"/>
  <c r="I182" s="1"/>
  <c r="G181"/>
  <c r="I181" s="1"/>
  <c r="F180"/>
  <c r="G180" s="1"/>
  <c r="I180" s="1"/>
  <c r="F179"/>
  <c r="G179" s="1"/>
  <c r="I179" s="1"/>
  <c r="B179"/>
  <c r="B180" s="1"/>
  <c r="B181" s="1"/>
  <c r="B182" s="1"/>
  <c r="B183" s="1"/>
  <c r="B184" s="1"/>
  <c r="B185" s="1"/>
  <c r="F178"/>
  <c r="G178" s="1"/>
  <c r="I178" s="1"/>
  <c r="G167"/>
  <c r="I167" s="1"/>
  <c r="G166"/>
  <c r="I166" s="1"/>
  <c r="G165"/>
  <c r="I165" s="1"/>
  <c r="G164"/>
  <c r="I164" s="1"/>
  <c r="G163"/>
  <c r="I163" s="1"/>
  <c r="F162"/>
  <c r="G162" s="1"/>
  <c r="I162" s="1"/>
  <c r="F161"/>
  <c r="G161" s="1"/>
  <c r="I161" s="1"/>
  <c r="B161"/>
  <c r="B162" s="1"/>
  <c r="B163" s="1"/>
  <c r="B164" s="1"/>
  <c r="B165" s="1"/>
  <c r="B166" s="1"/>
  <c r="B167" s="1"/>
  <c r="F160"/>
  <c r="G160" s="1"/>
  <c r="I160" s="1"/>
  <c r="I168" s="1"/>
  <c r="H60" s="1"/>
  <c r="G149"/>
  <c r="I149" s="1"/>
  <c r="G148"/>
  <c r="I148" s="1"/>
  <c r="G147"/>
  <c r="I147" s="1"/>
  <c r="G146"/>
  <c r="I146" s="1"/>
  <c r="G145"/>
  <c r="I145" s="1"/>
  <c r="F144"/>
  <c r="G144" s="1"/>
  <c r="I144" s="1"/>
  <c r="F143"/>
  <c r="G143" s="1"/>
  <c r="I143" s="1"/>
  <c r="B143"/>
  <c r="B144" s="1"/>
  <c r="B145" s="1"/>
  <c r="B146" s="1"/>
  <c r="B147" s="1"/>
  <c r="B148" s="1"/>
  <c r="B149" s="1"/>
  <c r="F142"/>
  <c r="G142" s="1"/>
  <c r="I142" s="1"/>
  <c r="G131"/>
  <c r="I131" s="1"/>
  <c r="G130"/>
  <c r="I130" s="1"/>
  <c r="G129"/>
  <c r="I129" s="1"/>
  <c r="G128"/>
  <c r="I128" s="1"/>
  <c r="G127"/>
  <c r="I127" s="1"/>
  <c r="F126"/>
  <c r="G126" s="1"/>
  <c r="I126" s="1"/>
  <c r="F125"/>
  <c r="G125" s="1"/>
  <c r="I125" s="1"/>
  <c r="B125"/>
  <c r="B126" s="1"/>
  <c r="B127" s="1"/>
  <c r="B128" s="1"/>
  <c r="B129" s="1"/>
  <c r="B130" s="1"/>
  <c r="B131" s="1"/>
  <c r="F124"/>
  <c r="G124" s="1"/>
  <c r="I124" s="1"/>
  <c r="G113"/>
  <c r="I113" s="1"/>
  <c r="G112"/>
  <c r="I112" s="1"/>
  <c r="G111"/>
  <c r="I111" s="1"/>
  <c r="G110"/>
  <c r="I110" s="1"/>
  <c r="G109"/>
  <c r="I109" s="1"/>
  <c r="F108"/>
  <c r="G108" s="1"/>
  <c r="I108" s="1"/>
  <c r="F107"/>
  <c r="B107"/>
  <c r="B108" s="1"/>
  <c r="B109" s="1"/>
  <c r="B110" s="1"/>
  <c r="B111" s="1"/>
  <c r="B112" s="1"/>
  <c r="B113" s="1"/>
  <c r="F106"/>
  <c r="G106" s="1"/>
  <c r="I106" s="1"/>
  <c r="G95"/>
  <c r="I95" s="1"/>
  <c r="G94"/>
  <c r="I94" s="1"/>
  <c r="G93"/>
  <c r="I93" s="1"/>
  <c r="G92"/>
  <c r="I92" s="1"/>
  <c r="G91"/>
  <c r="I91" s="1"/>
  <c r="F90"/>
  <c r="G90" s="1"/>
  <c r="I90" s="1"/>
  <c r="F89"/>
  <c r="G89" s="1"/>
  <c r="I89" s="1"/>
  <c r="B89"/>
  <c r="B90" s="1"/>
  <c r="B91" s="1"/>
  <c r="B92" s="1"/>
  <c r="B93" s="1"/>
  <c r="B94" s="1"/>
  <c r="B95" s="1"/>
  <c r="F88"/>
  <c r="G88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9"/>
  <c r="G59" s="1"/>
  <c r="F58"/>
  <c r="G58" s="1"/>
  <c r="F57"/>
  <c r="G57" s="1"/>
  <c r="F56"/>
  <c r="G56" s="1"/>
  <c r="C50"/>
  <c r="C49"/>
  <c r="I240" l="1"/>
  <c r="H64" s="1"/>
  <c r="I150"/>
  <c r="H59" s="1"/>
  <c r="I132"/>
  <c r="H58" s="1"/>
  <c r="I88"/>
  <c r="I96" s="1"/>
  <c r="H56" s="1"/>
  <c r="I186"/>
  <c r="H61" s="1"/>
  <c r="I222"/>
  <c r="H63" s="1"/>
  <c r="I276"/>
  <c r="H66" s="1"/>
  <c r="G107"/>
  <c r="I107" s="1"/>
  <c r="I114" s="1"/>
  <c r="H57" s="1"/>
  <c r="I312"/>
  <c r="H68" s="1"/>
  <c r="C51"/>
  <c r="F1" l="1"/>
  <c r="D3" s="1"/>
  <c r="AC42" i="1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D48" i="7" l="1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6"/>
  <c r="D4"/>
  <c r="D2"/>
  <c r="E2" s="1"/>
  <c r="E3" s="1"/>
  <c r="E4" s="1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D9"/>
  <c r="D7"/>
  <c r="D5"/>
  <c r="E5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G406" i="8" l="1"/>
  <c r="G407"/>
  <c r="G408"/>
  <c r="G409"/>
  <c r="G410"/>
  <c r="F205" l="1"/>
  <c r="AC64" i="1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I410" i="8"/>
  <c r="I409"/>
  <c r="I408"/>
  <c r="I407"/>
  <c r="I406"/>
  <c r="F405"/>
  <c r="F404"/>
  <c r="B404"/>
  <c r="B405" s="1"/>
  <c r="B406" s="1"/>
  <c r="B407" s="1"/>
  <c r="B408" s="1"/>
  <c r="B409" s="1"/>
  <c r="B410" s="1"/>
  <c r="F403"/>
  <c r="F387"/>
  <c r="F386"/>
  <c r="B386"/>
  <c r="B387" s="1"/>
  <c r="B388" s="1"/>
  <c r="B389" s="1"/>
  <c r="B390" s="1"/>
  <c r="B391" s="1"/>
  <c r="B392" s="1"/>
  <c r="F385"/>
  <c r="F369"/>
  <c r="F368"/>
  <c r="B368"/>
  <c r="B369" s="1"/>
  <c r="B370" s="1"/>
  <c r="B371" s="1"/>
  <c r="B372" s="1"/>
  <c r="B373" s="1"/>
  <c r="B374" s="1"/>
  <c r="F367"/>
  <c r="F351"/>
  <c r="F350"/>
  <c r="B350"/>
  <c r="B351" s="1"/>
  <c r="B352" s="1"/>
  <c r="B353" s="1"/>
  <c r="B354" s="1"/>
  <c r="B355" s="1"/>
  <c r="B356" s="1"/>
  <c r="F349"/>
  <c r="F333"/>
  <c r="F332"/>
  <c r="B332"/>
  <c r="B333" s="1"/>
  <c r="B334" s="1"/>
  <c r="B335" s="1"/>
  <c r="B336" s="1"/>
  <c r="B337" s="1"/>
  <c r="B338" s="1"/>
  <c r="F331"/>
  <c r="F315"/>
  <c r="F314"/>
  <c r="B314"/>
  <c r="B315" s="1"/>
  <c r="B316" s="1"/>
  <c r="B317" s="1"/>
  <c r="B318" s="1"/>
  <c r="B319" s="1"/>
  <c r="B320" s="1"/>
  <c r="F313"/>
  <c r="F297"/>
  <c r="F296"/>
  <c r="B296"/>
  <c r="B297" s="1"/>
  <c r="B298" s="1"/>
  <c r="B299" s="1"/>
  <c r="B300" s="1"/>
  <c r="B301" s="1"/>
  <c r="B302" s="1"/>
  <c r="F295"/>
  <c r="F279"/>
  <c r="F278"/>
  <c r="B278"/>
  <c r="B279" s="1"/>
  <c r="B280" s="1"/>
  <c r="B281" s="1"/>
  <c r="B282" s="1"/>
  <c r="B283" s="1"/>
  <c r="B284" s="1"/>
  <c r="F277"/>
  <c r="F261"/>
  <c r="F260"/>
  <c r="B260"/>
  <c r="B261" s="1"/>
  <c r="B262" s="1"/>
  <c r="B263" s="1"/>
  <c r="B264" s="1"/>
  <c r="B265" s="1"/>
  <c r="B266" s="1"/>
  <c r="F259"/>
  <c r="F243"/>
  <c r="F242"/>
  <c r="B242"/>
  <c r="B243" s="1"/>
  <c r="B244" s="1"/>
  <c r="B245" s="1"/>
  <c r="B246" s="1"/>
  <c r="B247" s="1"/>
  <c r="B248" s="1"/>
  <c r="F241"/>
  <c r="F225"/>
  <c r="F224"/>
  <c r="B224"/>
  <c r="B225" s="1"/>
  <c r="B226" s="1"/>
  <c r="B227" s="1"/>
  <c r="B228" s="1"/>
  <c r="B229" s="1"/>
  <c r="B230" s="1"/>
  <c r="F223"/>
  <c r="F207"/>
  <c r="F206"/>
  <c r="B206"/>
  <c r="B207" s="1"/>
  <c r="B208" s="1"/>
  <c r="B209" s="1"/>
  <c r="B210" s="1"/>
  <c r="B211" s="1"/>
  <c r="B212" s="1"/>
  <c r="F189"/>
  <c r="F188"/>
  <c r="B188"/>
  <c r="B189" s="1"/>
  <c r="B190" s="1"/>
  <c r="B191" s="1"/>
  <c r="B192" s="1"/>
  <c r="B193" s="1"/>
  <c r="B194" s="1"/>
  <c r="F187"/>
  <c r="F52"/>
  <c r="F51"/>
  <c r="F50"/>
  <c r="F49"/>
  <c r="F48"/>
  <c r="F47"/>
  <c r="F46"/>
  <c r="F45"/>
  <c r="F44"/>
  <c r="F43"/>
  <c r="F42"/>
  <c r="F41"/>
  <c r="F540" i="7"/>
  <c r="F539"/>
  <c r="B539"/>
  <c r="B540" s="1"/>
  <c r="B541" s="1"/>
  <c r="B542" s="1"/>
  <c r="B543" s="1"/>
  <c r="B544" s="1"/>
  <c r="B545" s="1"/>
  <c r="F538"/>
  <c r="F522"/>
  <c r="F521"/>
  <c r="B521"/>
  <c r="B522" s="1"/>
  <c r="B523" s="1"/>
  <c r="B524" s="1"/>
  <c r="B525" s="1"/>
  <c r="B526" s="1"/>
  <c r="B527" s="1"/>
  <c r="F520"/>
  <c r="F504"/>
  <c r="F503"/>
  <c r="B503"/>
  <c r="B504" s="1"/>
  <c r="B505" s="1"/>
  <c r="B506" s="1"/>
  <c r="B507" s="1"/>
  <c r="B508" s="1"/>
  <c r="B509" s="1"/>
  <c r="F502"/>
  <c r="F486"/>
  <c r="F485"/>
  <c r="B485"/>
  <c r="B486" s="1"/>
  <c r="B487" s="1"/>
  <c r="B488" s="1"/>
  <c r="B489" s="1"/>
  <c r="B490" s="1"/>
  <c r="B491" s="1"/>
  <c r="F484"/>
  <c r="F468"/>
  <c r="F467"/>
  <c r="B467"/>
  <c r="B468" s="1"/>
  <c r="B469" s="1"/>
  <c r="B470" s="1"/>
  <c r="B471" s="1"/>
  <c r="B472" s="1"/>
  <c r="B473" s="1"/>
  <c r="F466"/>
  <c r="F450"/>
  <c r="F449"/>
  <c r="B449"/>
  <c r="B450" s="1"/>
  <c r="B451" s="1"/>
  <c r="B452" s="1"/>
  <c r="B453" s="1"/>
  <c r="B454" s="1"/>
  <c r="B455" s="1"/>
  <c r="F448"/>
  <c r="F432"/>
  <c r="F431"/>
  <c r="B431"/>
  <c r="B432" s="1"/>
  <c r="B433" s="1"/>
  <c r="B434" s="1"/>
  <c r="B435" s="1"/>
  <c r="B436" s="1"/>
  <c r="B437" s="1"/>
  <c r="F430"/>
  <c r="F414"/>
  <c r="F413"/>
  <c r="B413"/>
  <c r="B414" s="1"/>
  <c r="B415" s="1"/>
  <c r="B416" s="1"/>
  <c r="B417" s="1"/>
  <c r="B418" s="1"/>
  <c r="B419" s="1"/>
  <c r="F412"/>
  <c r="F396"/>
  <c r="F395"/>
  <c r="B395"/>
  <c r="B396" s="1"/>
  <c r="B397" s="1"/>
  <c r="B398" s="1"/>
  <c r="B399" s="1"/>
  <c r="B400" s="1"/>
  <c r="B401" s="1"/>
  <c r="F394"/>
  <c r="G383"/>
  <c r="I383" s="1"/>
  <c r="G382"/>
  <c r="I382" s="1"/>
  <c r="G381"/>
  <c r="I381" s="1"/>
  <c r="G380"/>
  <c r="I380" s="1"/>
  <c r="I379"/>
  <c r="F378"/>
  <c r="G378" s="1"/>
  <c r="I378" s="1"/>
  <c r="F377"/>
  <c r="G377" s="1"/>
  <c r="I377" s="1"/>
  <c r="B377"/>
  <c r="B378" s="1"/>
  <c r="B379" s="1"/>
  <c r="B380" s="1"/>
  <c r="B381" s="1"/>
  <c r="B382" s="1"/>
  <c r="B383" s="1"/>
  <c r="F376"/>
  <c r="G376" s="1"/>
  <c r="I376" s="1"/>
  <c r="G365"/>
  <c r="I365" s="1"/>
  <c r="G364"/>
  <c r="I364" s="1"/>
  <c r="G363"/>
  <c r="I363" s="1"/>
  <c r="G362"/>
  <c r="I362" s="1"/>
  <c r="I361"/>
  <c r="F360"/>
  <c r="G360" s="1"/>
  <c r="I360" s="1"/>
  <c r="F359"/>
  <c r="G359" s="1"/>
  <c r="I359" s="1"/>
  <c r="B359"/>
  <c r="B360" s="1"/>
  <c r="B361" s="1"/>
  <c r="B362" s="1"/>
  <c r="B363" s="1"/>
  <c r="B364" s="1"/>
  <c r="B365" s="1"/>
  <c r="F358"/>
  <c r="G358" s="1"/>
  <c r="I358" s="1"/>
  <c r="G347"/>
  <c r="I347" s="1"/>
  <c r="G346"/>
  <c r="I346" s="1"/>
  <c r="G345"/>
  <c r="I345" s="1"/>
  <c r="G344"/>
  <c r="I344" s="1"/>
  <c r="G343"/>
  <c r="I343" s="1"/>
  <c r="F342"/>
  <c r="G342" s="1"/>
  <c r="I342" s="1"/>
  <c r="F341"/>
  <c r="B341"/>
  <c r="B342" s="1"/>
  <c r="B343" s="1"/>
  <c r="B344" s="1"/>
  <c r="B345" s="1"/>
  <c r="B346" s="1"/>
  <c r="B347" s="1"/>
  <c r="F340"/>
  <c r="G340" s="1"/>
  <c r="I340" s="1"/>
  <c r="F81"/>
  <c r="F80"/>
  <c r="F79"/>
  <c r="F78"/>
  <c r="F77"/>
  <c r="F76"/>
  <c r="F75"/>
  <c r="F74"/>
  <c r="F73"/>
  <c r="F72"/>
  <c r="G72" s="1"/>
  <c r="F71"/>
  <c r="G71" s="1"/>
  <c r="F70"/>
  <c r="G70" s="1"/>
  <c r="F69"/>
  <c r="G69" s="1"/>
  <c r="G74" l="1"/>
  <c r="E420"/>
  <c r="G76"/>
  <c r="E456"/>
  <c r="G78"/>
  <c r="E492"/>
  <c r="G80"/>
  <c r="E528"/>
  <c r="G412"/>
  <c r="I412" s="1"/>
  <c r="G448"/>
  <c r="I448" s="1"/>
  <c r="G449"/>
  <c r="I449" s="1"/>
  <c r="G485"/>
  <c r="I485" s="1"/>
  <c r="G73"/>
  <c r="E402"/>
  <c r="G75"/>
  <c r="E438"/>
  <c r="G77"/>
  <c r="E474"/>
  <c r="G79"/>
  <c r="E510"/>
  <c r="G81"/>
  <c r="E546"/>
  <c r="G395"/>
  <c r="I395" s="1"/>
  <c r="G414"/>
  <c r="I414" s="1"/>
  <c r="G431"/>
  <c r="I431" s="1"/>
  <c r="G466"/>
  <c r="I466" s="1"/>
  <c r="G467"/>
  <c r="I467" s="1"/>
  <c r="G486"/>
  <c r="I486" s="1"/>
  <c r="G502"/>
  <c r="I502" s="1"/>
  <c r="G503"/>
  <c r="I503" s="1"/>
  <c r="G41" i="8"/>
  <c r="E195"/>
  <c r="G43"/>
  <c r="E231"/>
  <c r="G45"/>
  <c r="E267"/>
  <c r="G47"/>
  <c r="E303"/>
  <c r="G49"/>
  <c r="E339"/>
  <c r="G51"/>
  <c r="E375"/>
  <c r="I369"/>
  <c r="G369"/>
  <c r="G187"/>
  <c r="I187" s="1"/>
  <c r="G188"/>
  <c r="I188" s="1"/>
  <c r="G225"/>
  <c r="I225" s="1"/>
  <c r="G261"/>
  <c r="I261" s="1"/>
  <c r="G297"/>
  <c r="I297" s="1"/>
  <c r="G333"/>
  <c r="I333" s="1"/>
  <c r="G42"/>
  <c r="E213"/>
  <c r="G206" s="1"/>
  <c r="I206" s="1"/>
  <c r="G44"/>
  <c r="E249"/>
  <c r="G241" s="1"/>
  <c r="I241" s="1"/>
  <c r="G46"/>
  <c r="E285"/>
  <c r="G48"/>
  <c r="E321"/>
  <c r="G314" s="1"/>
  <c r="I314" s="1"/>
  <c r="G50"/>
  <c r="E357"/>
  <c r="G349" s="1"/>
  <c r="I349" s="1"/>
  <c r="G52"/>
  <c r="E393"/>
  <c r="G386" s="1"/>
  <c r="I386" s="1"/>
  <c r="G331"/>
  <c r="I331" s="1"/>
  <c r="G189"/>
  <c r="I189" s="1"/>
  <c r="G207"/>
  <c r="I207" s="1"/>
  <c r="G223"/>
  <c r="I223" s="1"/>
  <c r="G224"/>
  <c r="I224" s="1"/>
  <c r="G243"/>
  <c r="I243" s="1"/>
  <c r="G259"/>
  <c r="I259" s="1"/>
  <c r="G260"/>
  <c r="I260" s="1"/>
  <c r="G279"/>
  <c r="I279" s="1"/>
  <c r="G295"/>
  <c r="I295" s="1"/>
  <c r="G296"/>
  <c r="I296" s="1"/>
  <c r="G315"/>
  <c r="I315" s="1"/>
  <c r="G332"/>
  <c r="I332" s="1"/>
  <c r="G351"/>
  <c r="I351" s="1"/>
  <c r="G367"/>
  <c r="I367" s="1"/>
  <c r="G368"/>
  <c r="I368" s="1"/>
  <c r="G387"/>
  <c r="I387" s="1"/>
  <c r="G403"/>
  <c r="I403" s="1"/>
  <c r="G404"/>
  <c r="I404" s="1"/>
  <c r="G385"/>
  <c r="I385" s="1"/>
  <c r="G405"/>
  <c r="I405" s="1"/>
  <c r="G394" i="7"/>
  <c r="I394" s="1"/>
  <c r="G430"/>
  <c r="I430" s="1"/>
  <c r="G450"/>
  <c r="I450" s="1"/>
  <c r="G522"/>
  <c r="I522" s="1"/>
  <c r="G538"/>
  <c r="I538" s="1"/>
  <c r="G539"/>
  <c r="I539" s="1"/>
  <c r="G341"/>
  <c r="I341" s="1"/>
  <c r="I348" s="1"/>
  <c r="H70" s="1"/>
  <c r="G413"/>
  <c r="I413" s="1"/>
  <c r="G468"/>
  <c r="I468" s="1"/>
  <c r="G484"/>
  <c r="I484" s="1"/>
  <c r="G520"/>
  <c r="I520" s="1"/>
  <c r="G521"/>
  <c r="I521" s="1"/>
  <c r="G540"/>
  <c r="I540" s="1"/>
  <c r="I366"/>
  <c r="H71" s="1"/>
  <c r="I384"/>
  <c r="H72" s="1"/>
  <c r="G545" l="1"/>
  <c r="I545" s="1"/>
  <c r="G543"/>
  <c r="I543" s="1"/>
  <c r="G541"/>
  <c r="I541" s="1"/>
  <c r="G544"/>
  <c r="I544" s="1"/>
  <c r="G542"/>
  <c r="I542" s="1"/>
  <c r="G509"/>
  <c r="I509" s="1"/>
  <c r="G507"/>
  <c r="I507" s="1"/>
  <c r="G505"/>
  <c r="I505" s="1"/>
  <c r="G508"/>
  <c r="I508" s="1"/>
  <c r="G506"/>
  <c r="I506" s="1"/>
  <c r="G473"/>
  <c r="I473" s="1"/>
  <c r="G471"/>
  <c r="I471" s="1"/>
  <c r="G469"/>
  <c r="I469" s="1"/>
  <c r="I474" s="1"/>
  <c r="H77" s="1"/>
  <c r="G472"/>
  <c r="I472" s="1"/>
  <c r="G470"/>
  <c r="I470" s="1"/>
  <c r="G437"/>
  <c r="I437" s="1"/>
  <c r="G435"/>
  <c r="I435" s="1"/>
  <c r="G433"/>
  <c r="I433" s="1"/>
  <c r="G436"/>
  <c r="I436" s="1"/>
  <c r="G434"/>
  <c r="I434" s="1"/>
  <c r="G401"/>
  <c r="I401" s="1"/>
  <c r="G399"/>
  <c r="I399" s="1"/>
  <c r="G397"/>
  <c r="I397" s="1"/>
  <c r="G400"/>
  <c r="I400" s="1"/>
  <c r="G398"/>
  <c r="I398" s="1"/>
  <c r="G504"/>
  <c r="I504" s="1"/>
  <c r="I510" s="1"/>
  <c r="H79" s="1"/>
  <c r="G432"/>
  <c r="I432" s="1"/>
  <c r="I438" s="1"/>
  <c r="H75" s="1"/>
  <c r="G396"/>
  <c r="I396" s="1"/>
  <c r="G526"/>
  <c r="I526" s="1"/>
  <c r="G524"/>
  <c r="I524" s="1"/>
  <c r="G527"/>
  <c r="I527" s="1"/>
  <c r="G525"/>
  <c r="I525" s="1"/>
  <c r="G523"/>
  <c r="I523" s="1"/>
  <c r="G490"/>
  <c r="I490" s="1"/>
  <c r="G488"/>
  <c r="I488" s="1"/>
  <c r="G491"/>
  <c r="I491" s="1"/>
  <c r="G489"/>
  <c r="I489" s="1"/>
  <c r="G487"/>
  <c r="I487" s="1"/>
  <c r="I492" s="1"/>
  <c r="H78" s="1"/>
  <c r="G454"/>
  <c r="I454" s="1"/>
  <c r="G452"/>
  <c r="I452" s="1"/>
  <c r="G455"/>
  <c r="I455" s="1"/>
  <c r="G453"/>
  <c r="I453" s="1"/>
  <c r="G451"/>
  <c r="I451" s="1"/>
  <c r="G418"/>
  <c r="I418" s="1"/>
  <c r="G416"/>
  <c r="I416" s="1"/>
  <c r="G419"/>
  <c r="I419" s="1"/>
  <c r="G417"/>
  <c r="I417" s="1"/>
  <c r="G415"/>
  <c r="I415" s="1"/>
  <c r="I528"/>
  <c r="H80" s="1"/>
  <c r="I456"/>
  <c r="H76" s="1"/>
  <c r="I402"/>
  <c r="H73" s="1"/>
  <c r="G388" i="8"/>
  <c r="I388" s="1"/>
  <c r="G389"/>
  <c r="I389" s="1"/>
  <c r="G391"/>
  <c r="I391" s="1"/>
  <c r="G390"/>
  <c r="I390" s="1"/>
  <c r="G392"/>
  <c r="I392" s="1"/>
  <c r="G355"/>
  <c r="I355" s="1"/>
  <c r="G353"/>
  <c r="I353" s="1"/>
  <c r="G356"/>
  <c r="I356" s="1"/>
  <c r="G354"/>
  <c r="I354" s="1"/>
  <c r="G352"/>
  <c r="I352" s="1"/>
  <c r="G319"/>
  <c r="I319" s="1"/>
  <c r="G317"/>
  <c r="I317" s="1"/>
  <c r="G320"/>
  <c r="I320" s="1"/>
  <c r="G318"/>
  <c r="I318" s="1"/>
  <c r="G316"/>
  <c r="I316" s="1"/>
  <c r="G283"/>
  <c r="I283" s="1"/>
  <c r="G281"/>
  <c r="I281" s="1"/>
  <c r="G284"/>
  <c r="I284" s="1"/>
  <c r="G282"/>
  <c r="I282" s="1"/>
  <c r="G280"/>
  <c r="I280" s="1"/>
  <c r="G247"/>
  <c r="I247" s="1"/>
  <c r="G245"/>
  <c r="I245" s="1"/>
  <c r="G248"/>
  <c r="I248" s="1"/>
  <c r="G246"/>
  <c r="I246" s="1"/>
  <c r="G244"/>
  <c r="I244" s="1"/>
  <c r="G211"/>
  <c r="I211" s="1"/>
  <c r="G209"/>
  <c r="I209" s="1"/>
  <c r="G212"/>
  <c r="I212" s="1"/>
  <c r="G210"/>
  <c r="I210" s="1"/>
  <c r="G208"/>
  <c r="I208" s="1"/>
  <c r="G372"/>
  <c r="I372" s="1"/>
  <c r="G374"/>
  <c r="I374" s="1"/>
  <c r="G370"/>
  <c r="I370" s="1"/>
  <c r="G373"/>
  <c r="I373" s="1"/>
  <c r="G371"/>
  <c r="I371" s="1"/>
  <c r="G338"/>
  <c r="I338" s="1"/>
  <c r="G336"/>
  <c r="I336" s="1"/>
  <c r="G334"/>
  <c r="I334" s="1"/>
  <c r="G337"/>
  <c r="I337" s="1"/>
  <c r="G335"/>
  <c r="I335" s="1"/>
  <c r="G302"/>
  <c r="I302" s="1"/>
  <c r="G300"/>
  <c r="I300" s="1"/>
  <c r="G298"/>
  <c r="I298" s="1"/>
  <c r="G301"/>
  <c r="I301" s="1"/>
  <c r="G299"/>
  <c r="I299" s="1"/>
  <c r="G266"/>
  <c r="I266" s="1"/>
  <c r="G264"/>
  <c r="I264" s="1"/>
  <c r="G262"/>
  <c r="I262" s="1"/>
  <c r="G265"/>
  <c r="I265" s="1"/>
  <c r="G263"/>
  <c r="I263" s="1"/>
  <c r="G229"/>
  <c r="I229" s="1"/>
  <c r="G230"/>
  <c r="I230" s="1"/>
  <c r="G228"/>
  <c r="I228" s="1"/>
  <c r="G226"/>
  <c r="I226" s="1"/>
  <c r="I231" s="1"/>
  <c r="H43" s="1"/>
  <c r="G227"/>
  <c r="I227" s="1"/>
  <c r="G193"/>
  <c r="I193" s="1"/>
  <c r="G191"/>
  <c r="I191" s="1"/>
  <c r="G194"/>
  <c r="I194" s="1"/>
  <c r="G192"/>
  <c r="I192" s="1"/>
  <c r="G190"/>
  <c r="I190" s="1"/>
  <c r="I195" s="1"/>
  <c r="H41" s="1"/>
  <c r="G205"/>
  <c r="I205" s="1"/>
  <c r="I213" s="1"/>
  <c r="H42" s="1"/>
  <c r="G350"/>
  <c r="I350" s="1"/>
  <c r="I357" s="1"/>
  <c r="H50" s="1"/>
  <c r="G313"/>
  <c r="I313" s="1"/>
  <c r="I321" s="1"/>
  <c r="H48" s="1"/>
  <c r="G277"/>
  <c r="I277" s="1"/>
  <c r="G242"/>
  <c r="I242" s="1"/>
  <c r="I249" s="1"/>
  <c r="H44" s="1"/>
  <c r="G278"/>
  <c r="I278" s="1"/>
  <c r="I393"/>
  <c r="H52" s="1"/>
  <c r="I411"/>
  <c r="H53" s="1"/>
  <c r="I546" i="7"/>
  <c r="H81" s="1"/>
  <c r="E26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I303" i="8" l="1"/>
  <c r="H47" s="1"/>
  <c r="I420" i="7"/>
  <c r="H74" s="1"/>
  <c r="I375" i="8"/>
  <c r="H51" s="1"/>
  <c r="I285"/>
  <c r="H46" s="1"/>
  <c r="I267"/>
  <c r="H45" s="1"/>
  <c r="I339"/>
  <c r="H49" s="1"/>
  <c r="AC43" i="1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</calcChain>
</file>

<file path=xl/sharedStrings.xml><?xml version="1.0" encoding="utf-8"?>
<sst xmlns="http://schemas.openxmlformats.org/spreadsheetml/2006/main" count="2052" uniqueCount="209">
  <si>
    <t>INVENTÁRIO DO ESTADO  DA SUPERFÍCIE DO PAVIMENTO</t>
  </si>
  <si>
    <t>RODOVIA:</t>
  </si>
  <si>
    <t>FOLHA: 1</t>
  </si>
  <si>
    <t>TRECHO:</t>
  </si>
  <si>
    <t>ESTACA OU QUILOMETRO</t>
  </si>
  <si>
    <t>SUBTRECHO:</t>
  </si>
  <si>
    <t>DATA:</t>
  </si>
  <si>
    <t>ESTACA OU      KM</t>
  </si>
  <si>
    <t>SEÇÃO TERRAP</t>
  </si>
  <si>
    <t>OK</t>
  </si>
  <si>
    <t>TRINCAS</t>
  </si>
  <si>
    <t>AFUNDAMENTO</t>
  </si>
  <si>
    <t>OUTROS DEFEITOS</t>
  </si>
  <si>
    <t>TRINCAS RODAS</t>
  </si>
  <si>
    <t>OBSERVAÇÃO</t>
  </si>
  <si>
    <t>ISOLADAS</t>
  </si>
  <si>
    <t>INTERCALADAS</t>
  </si>
  <si>
    <t>PLASTICO</t>
  </si>
  <si>
    <t>CONSOLID.</t>
  </si>
  <si>
    <t>F I          1</t>
  </si>
  <si>
    <t>TTC         1</t>
  </si>
  <si>
    <t>TTL          1</t>
  </si>
  <si>
    <t>TLC         1</t>
  </si>
  <si>
    <t>TLL          1</t>
  </si>
  <si>
    <t>TRR          1</t>
  </si>
  <si>
    <t>FC-2</t>
  </si>
  <si>
    <t>FC-3</t>
  </si>
  <si>
    <t>ALP      4</t>
  </si>
  <si>
    <t>ATP      4</t>
  </si>
  <si>
    <t>ALC      4</t>
  </si>
  <si>
    <t>ATC      4</t>
  </si>
  <si>
    <t>O          5</t>
  </si>
  <si>
    <t>P          5</t>
  </si>
  <si>
    <t>E          5</t>
  </si>
  <si>
    <t>EX          6</t>
  </si>
  <si>
    <t>D          7</t>
  </si>
  <si>
    <t>R         8</t>
  </si>
  <si>
    <t>TRI mm</t>
  </si>
  <si>
    <t>TRE mm</t>
  </si>
  <si>
    <t>J            2</t>
  </si>
  <si>
    <t>TB           2</t>
  </si>
  <si>
    <t>JE           3</t>
  </si>
  <si>
    <t>TBE           3</t>
  </si>
  <si>
    <t>Bruno Passos  /  Priscila Araújo</t>
  </si>
  <si>
    <t>OPERADORES:</t>
  </si>
  <si>
    <t>NOVEMBRO/2009</t>
  </si>
  <si>
    <t>REVESTIMENTO:</t>
  </si>
  <si>
    <t>Estacas</t>
  </si>
  <si>
    <t>IGIp</t>
  </si>
  <si>
    <t>Parâmetro - Média</t>
  </si>
  <si>
    <t>Difença acumulada</t>
  </si>
  <si>
    <t>Segmento</t>
  </si>
  <si>
    <t>Nº de estacas</t>
  </si>
  <si>
    <t>Metragem</t>
  </si>
  <si>
    <t>Média IGGp</t>
  </si>
  <si>
    <t>Parâmetros</t>
  </si>
  <si>
    <t xml:space="preserve">inicio </t>
  </si>
  <si>
    <t>fim</t>
  </si>
  <si>
    <t>F1</t>
  </si>
  <si>
    <t>F2</t>
  </si>
  <si>
    <t>F3</t>
  </si>
  <si>
    <t>A</t>
  </si>
  <si>
    <t>O,P,E</t>
  </si>
  <si>
    <t>EX</t>
  </si>
  <si>
    <t>D</t>
  </si>
  <si>
    <t>R</t>
  </si>
  <si>
    <t>ESTACA OU KM</t>
  </si>
  <si>
    <t>Item</t>
  </si>
  <si>
    <t>Natureza do Defeito</t>
  </si>
  <si>
    <t>Fa</t>
  </si>
  <si>
    <t>Fac</t>
  </si>
  <si>
    <t>Fr</t>
  </si>
  <si>
    <t>Fator de Poderação</t>
  </si>
  <si>
    <t>IGI</t>
  </si>
  <si>
    <t>Observações</t>
  </si>
  <si>
    <t>Trincas Isoladas FI, TCC, TTL, TLC, TLL, TRR</t>
  </si>
  <si>
    <t>(FC – 2) J, TB</t>
  </si>
  <si>
    <t>(FC – 3) JE, TBE</t>
  </si>
  <si>
    <t>ALP, ATP, ALC, ATC</t>
  </si>
  <si>
    <t>O, P, E</t>
  </si>
  <si>
    <t>N</t>
  </si>
  <si>
    <t>Σ IND. GRAVID. IND. = IGGp</t>
  </si>
  <si>
    <t>Conceito</t>
  </si>
  <si>
    <t>Operador</t>
  </si>
  <si>
    <t>Cálculo</t>
  </si>
  <si>
    <t>Visto</t>
  </si>
  <si>
    <t>fc1</t>
  </si>
  <si>
    <t>fc2</t>
  </si>
  <si>
    <t>fc3</t>
  </si>
  <si>
    <t>OPE</t>
  </si>
  <si>
    <t>x</t>
  </si>
  <si>
    <t>Tarumã Vila Olímpica</t>
  </si>
  <si>
    <t>+10</t>
  </si>
  <si>
    <t>Eixo X  Nomenclatura</t>
  </si>
  <si>
    <t>PARÂMETRO DE QUALIDADE DO PAVIMENTO (PQP)</t>
  </si>
  <si>
    <t>RODOVIA: BR-116</t>
  </si>
  <si>
    <t>OPERADORES: Bruno Passos  /  Priscila Araújo</t>
  </si>
  <si>
    <t>Sul - Norte</t>
  </si>
  <si>
    <t>TRECHO: Linha Verde</t>
  </si>
  <si>
    <t>DATA: NOVEMBRO/2009</t>
  </si>
  <si>
    <t>Observação: Não foram coletados os valores de TRI e TRE, por este motivo não estão sendo utilizados no cálculo do PQP.</t>
  </si>
  <si>
    <t>+0</t>
  </si>
  <si>
    <t>Norte - Sul</t>
  </si>
  <si>
    <t>SUBTRECHO:  Estação Solar atuba</t>
  </si>
  <si>
    <t>a</t>
  </si>
  <si>
    <t>e</t>
  </si>
  <si>
    <t>ex</t>
  </si>
  <si>
    <t>939+10 / 941+10</t>
  </si>
  <si>
    <t>941+10 / 945+10</t>
  </si>
  <si>
    <t>945+10 / 951+10</t>
  </si>
  <si>
    <t>951+10 / 965+10</t>
  </si>
  <si>
    <t>965+10 / 967+10</t>
  </si>
  <si>
    <t>967+10 / 971+10</t>
  </si>
  <si>
    <t>971+10 / 973+10</t>
  </si>
  <si>
    <t>973+10 / 975+10</t>
  </si>
  <si>
    <t>975+10 / 977+10</t>
  </si>
  <si>
    <t>977+10 / 979+10</t>
  </si>
  <si>
    <t>979+10 / 981+10</t>
  </si>
  <si>
    <t>981+10 / 983+10</t>
  </si>
  <si>
    <t>939+10</t>
  </si>
  <si>
    <t>941+10</t>
  </si>
  <si>
    <t>945+10</t>
  </si>
  <si>
    <t>951+10</t>
  </si>
  <si>
    <t>965+10</t>
  </si>
  <si>
    <t>967+10</t>
  </si>
  <si>
    <t>971+10</t>
  </si>
  <si>
    <t>973+10</t>
  </si>
  <si>
    <t>975+10</t>
  </si>
  <si>
    <t>977+10</t>
  </si>
  <si>
    <t>979+10</t>
  </si>
  <si>
    <t>981+10</t>
  </si>
  <si>
    <t>983+10</t>
  </si>
  <si>
    <t>981+110</t>
  </si>
  <si>
    <t>944+0/ 950+0</t>
  </si>
  <si>
    <t>950+0/ 954+0</t>
  </si>
  <si>
    <t>954+0/ 960+0</t>
  </si>
  <si>
    <t>960+0/ 964+0</t>
  </si>
  <si>
    <t>964+0/ 966+0</t>
  </si>
  <si>
    <t>966+0/ 968+0</t>
  </si>
  <si>
    <t>968+0/ 970+0</t>
  </si>
  <si>
    <t>970+0/ 972+0</t>
  </si>
  <si>
    <t>972+0/ 976+0</t>
  </si>
  <si>
    <t>976+0/ 978+0</t>
  </si>
  <si>
    <t>978+0/ 980+0</t>
  </si>
  <si>
    <t>980+0/ 982+0</t>
  </si>
  <si>
    <t>940+0</t>
  </si>
  <si>
    <t>944+0</t>
  </si>
  <si>
    <t>950+0</t>
  </si>
  <si>
    <t>954+0</t>
  </si>
  <si>
    <t>960+0</t>
  </si>
  <si>
    <t>964+0</t>
  </si>
  <si>
    <t>966+0</t>
  </si>
  <si>
    <t>968+0</t>
  </si>
  <si>
    <t>970+0</t>
  </si>
  <si>
    <t>972+0</t>
  </si>
  <si>
    <t>976+0</t>
  </si>
  <si>
    <t>978+0</t>
  </si>
  <si>
    <t>980+0</t>
  </si>
  <si>
    <t>982+0</t>
  </si>
  <si>
    <t>+5</t>
  </si>
  <si>
    <t>SUBTRECHO:  Fagundes Varela</t>
  </si>
  <si>
    <t>891+5</t>
  </si>
  <si>
    <t>893+5</t>
  </si>
  <si>
    <t>897+5</t>
  </si>
  <si>
    <t>899+5</t>
  </si>
  <si>
    <t>905+5</t>
  </si>
  <si>
    <t>907+5</t>
  </si>
  <si>
    <t>913+5</t>
  </si>
  <si>
    <t>915+5</t>
  </si>
  <si>
    <t>917+5</t>
  </si>
  <si>
    <t>921+5</t>
  </si>
  <si>
    <t>923+5</t>
  </si>
  <si>
    <t>927+5</t>
  </si>
  <si>
    <t>929+5</t>
  </si>
  <si>
    <t>933+5</t>
  </si>
  <si>
    <t>935+5</t>
  </si>
  <si>
    <t>Média</t>
  </si>
  <si>
    <t>Desvpav</t>
  </si>
  <si>
    <t>m+s</t>
  </si>
  <si>
    <t>933+10 / 939+10</t>
  </si>
  <si>
    <t>891+5 / 893+5</t>
  </si>
  <si>
    <t>893+5 / 897+5</t>
  </si>
  <si>
    <t>897+5 / 899+5</t>
  </si>
  <si>
    <t>899+5 / 905+5</t>
  </si>
  <si>
    <t>905+5 / 907+5</t>
  </si>
  <si>
    <t>907+5 / 913+5</t>
  </si>
  <si>
    <t>913+5 / 915+5</t>
  </si>
  <si>
    <t>915+5 / 917+5</t>
  </si>
  <si>
    <t>917+5 / 921+5</t>
  </si>
  <si>
    <t>921+5 / 923+5</t>
  </si>
  <si>
    <t>923+5 / 927+5</t>
  </si>
  <si>
    <t>927+5 / 929+10</t>
  </si>
  <si>
    <t>929+10 / 933+10</t>
  </si>
  <si>
    <t>890+0</t>
  </si>
  <si>
    <t>894+0</t>
  </si>
  <si>
    <t>900+0</t>
  </si>
  <si>
    <t>904+0</t>
  </si>
  <si>
    <t>910+0</t>
  </si>
  <si>
    <t>914+0</t>
  </si>
  <si>
    <t>924+0</t>
  </si>
  <si>
    <t>930+0</t>
  </si>
  <si>
    <t>890+0 / 994+0</t>
  </si>
  <si>
    <t>894+0 / 900+0</t>
  </si>
  <si>
    <t>900+0 / 904+0</t>
  </si>
  <si>
    <t>904+0 / 910+0</t>
  </si>
  <si>
    <t>910+0 / 914+0</t>
  </si>
  <si>
    <t>914+0 / 924+0</t>
  </si>
  <si>
    <t>924+0 / 930+0</t>
  </si>
  <si>
    <t>930+0/ 944+0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</si>
</sst>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Border="1"/>
    <xf numFmtId="49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/>
    <xf numFmtId="0" fontId="2" fillId="0" borderId="28" xfId="0" applyFont="1" applyFill="1" applyBorder="1" applyAlignment="1"/>
    <xf numFmtId="0" fontId="2" fillId="0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/>
    </xf>
    <xf numFmtId="1" fontId="2" fillId="2" borderId="32" xfId="0" applyNumberFormat="1" applyFont="1" applyFill="1" applyBorder="1" applyAlignment="1">
      <alignment horizontal="center"/>
    </xf>
    <xf numFmtId="0" fontId="2" fillId="0" borderId="33" xfId="0" applyFont="1" applyFill="1" applyBorder="1" applyAlignment="1"/>
    <xf numFmtId="0" fontId="2" fillId="0" borderId="34" xfId="0" applyFont="1" applyFill="1" applyBorder="1" applyAlignment="1"/>
    <xf numFmtId="0" fontId="2" fillId="0" borderId="32" xfId="0" applyFont="1" applyFill="1" applyBorder="1" applyAlignment="1">
      <alignment horizontal="center"/>
    </xf>
    <xf numFmtId="1" fontId="2" fillId="0" borderId="32" xfId="0" applyNumberFormat="1" applyFont="1" applyFill="1" applyBorder="1" applyAlignment="1">
      <alignment horizontal="center"/>
    </xf>
    <xf numFmtId="0" fontId="2" fillId="0" borderId="32" xfId="0" quotePrefix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1" fontId="2" fillId="2" borderId="26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50" xfId="0" applyFont="1" applyFill="1" applyBorder="1" applyAlignment="1"/>
    <xf numFmtId="0" fontId="2" fillId="0" borderId="24" xfId="0" applyFont="1" applyFill="1" applyBorder="1" applyAlignment="1"/>
    <xf numFmtId="1" fontId="2" fillId="0" borderId="51" xfId="0" applyNumberFormat="1" applyFont="1" applyFill="1" applyBorder="1" applyAlignment="1">
      <alignment horizontal="center" vertical="center"/>
    </xf>
    <xf numFmtId="164" fontId="2" fillId="0" borderId="5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" fontId="2" fillId="0" borderId="3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164" fontId="2" fillId="0" borderId="32" xfId="0" applyNumberFormat="1" applyFont="1" applyFill="1" applyBorder="1" applyAlignment="1">
      <alignment horizontal="center"/>
    </xf>
    <xf numFmtId="164" fontId="2" fillId="0" borderId="38" xfId="0" applyNumberFormat="1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164" fontId="2" fillId="0" borderId="26" xfId="0" applyNumberFormat="1" applyFont="1" applyFill="1" applyBorder="1" applyAlignment="1">
      <alignment horizontal="center"/>
    </xf>
    <xf numFmtId="164" fontId="2" fillId="0" borderId="39" xfId="0" applyNumberFormat="1" applyFont="1" applyFill="1" applyBorder="1" applyAlignment="1">
      <alignment horizontal="center"/>
    </xf>
    <xf numFmtId="1" fontId="2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164" fontId="2" fillId="0" borderId="40" xfId="0" applyNumberFormat="1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165" fontId="8" fillId="0" borderId="43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165" fontId="8" fillId="0" borderId="46" xfId="0" applyNumberFormat="1" applyFont="1" applyFill="1" applyBorder="1" applyAlignment="1">
      <alignment horizontal="center" vertical="center" wrapText="1"/>
    </xf>
    <xf numFmtId="1" fontId="8" fillId="0" borderId="47" xfId="0" applyNumberFormat="1" applyFont="1" applyBorder="1" applyAlignment="1">
      <alignment horizontal="center" vertical="center"/>
    </xf>
    <xf numFmtId="165" fontId="8" fillId="0" borderId="49" xfId="0" applyNumberFormat="1" applyFont="1" applyFill="1" applyBorder="1" applyAlignment="1">
      <alignment horizontal="center" vertical="center" wrapText="1"/>
    </xf>
    <xf numFmtId="1" fontId="4" fillId="0" borderId="31" xfId="0" applyNumberFormat="1" applyFont="1" applyFill="1" applyBorder="1" applyAlignment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49" fontId="4" fillId="0" borderId="32" xfId="0" applyNumberFormat="1" applyFont="1" applyFill="1" applyBorder="1" applyAlignment="1">
      <alignment horizontal="center" vertical="center"/>
    </xf>
    <xf numFmtId="1" fontId="4" fillId="0" borderId="32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 wrapText="1"/>
    </xf>
    <xf numFmtId="1" fontId="4" fillId="0" borderId="36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5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4" fillId="0" borderId="26" xfId="0" applyNumberFormat="1" applyFont="1" applyFill="1" applyBorder="1" applyAlignment="1">
      <alignment horizontal="left"/>
    </xf>
    <xf numFmtId="0" fontId="2" fillId="0" borderId="2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left"/>
    </xf>
    <xf numFmtId="0" fontId="2" fillId="0" borderId="36" xfId="0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/>
    </xf>
    <xf numFmtId="49" fontId="4" fillId="0" borderId="32" xfId="0" applyNumberFormat="1" applyFont="1" applyFill="1" applyBorder="1" applyAlignment="1">
      <alignment horizontal="left"/>
    </xf>
    <xf numFmtId="0" fontId="2" fillId="0" borderId="32" xfId="0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 wrapText="1"/>
    </xf>
    <xf numFmtId="164" fontId="2" fillId="0" borderId="38" xfId="0" applyNumberFormat="1" applyFont="1" applyFill="1" applyBorder="1" applyAlignment="1">
      <alignment horizontal="center" vertical="center" wrapText="1"/>
    </xf>
    <xf numFmtId="164" fontId="2" fillId="0" borderId="39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4" fillId="0" borderId="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" fontId="4" fillId="0" borderId="32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" fontId="4" fillId="0" borderId="29" xfId="0" applyNumberFormat="1" applyFont="1" applyFill="1" applyBorder="1" applyAlignment="1">
      <alignment horizontal="center" vertical="center" wrapText="1"/>
    </xf>
    <xf numFmtId="1" fontId="4" fillId="0" borderId="30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 vertical="center"/>
    </xf>
    <xf numFmtId="1" fontId="4" fillId="0" borderId="39" xfId="0" applyNumberFormat="1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59" xfId="0" applyFont="1" applyBorder="1" applyAlignment="1">
      <alignment horizontal="center"/>
    </xf>
    <xf numFmtId="1" fontId="4" fillId="0" borderId="40" xfId="0" applyNumberFormat="1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/>
    </xf>
    <xf numFmtId="1" fontId="2" fillId="0" borderId="36" xfId="0" applyNumberFormat="1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1" fontId="2" fillId="2" borderId="36" xfId="0" applyNumberFormat="1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left"/>
    </xf>
    <xf numFmtId="0" fontId="2" fillId="0" borderId="45" xfId="0" applyFont="1" applyFill="1" applyBorder="1" applyAlignment="1">
      <alignment horizontal="left"/>
    </xf>
    <xf numFmtId="0" fontId="2" fillId="0" borderId="45" xfId="0" applyFont="1" applyFill="1" applyBorder="1" applyAlignment="1">
      <alignment horizontal="left" vertical="center"/>
    </xf>
    <xf numFmtId="49" fontId="2" fillId="0" borderId="45" xfId="0" applyNumberFormat="1" applyFont="1" applyFill="1" applyBorder="1" applyAlignment="1">
      <alignment horizontal="left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 wrapText="1"/>
    </xf>
    <xf numFmtId="2" fontId="4" fillId="2" borderId="47" xfId="0" applyNumberFormat="1" applyFont="1" applyFill="1" applyBorder="1" applyAlignment="1">
      <alignment horizontal="center" vertical="center" wrapText="1"/>
    </xf>
    <xf numFmtId="2" fontId="4" fillId="2" borderId="42" xfId="0" applyNumberFormat="1" applyFont="1" applyFill="1" applyBorder="1" applyAlignment="1">
      <alignment horizontal="center" vertical="center" wrapText="1"/>
    </xf>
    <xf numFmtId="2" fontId="4" fillId="2" borderId="48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smoothMarker"/>
        <c:ser>
          <c:idx val="0"/>
          <c:order val="0"/>
          <c:dLbls>
            <c:dLblPos val="b"/>
            <c:showCatName val="1"/>
          </c:dLbls>
          <c:xVal>
            <c:numRef>
              <c:f>'SEG. HOMOGENIOS - Sentido Norte'!$A$2:$A$48</c:f>
              <c:numCache>
                <c:formatCode>0</c:formatCode>
                <c:ptCount val="47"/>
                <c:pt idx="0">
                  <c:v>891</c:v>
                </c:pt>
                <c:pt idx="1">
                  <c:v>893</c:v>
                </c:pt>
                <c:pt idx="2">
                  <c:v>895</c:v>
                </c:pt>
                <c:pt idx="3">
                  <c:v>897</c:v>
                </c:pt>
                <c:pt idx="4">
                  <c:v>899</c:v>
                </c:pt>
                <c:pt idx="5">
                  <c:v>901</c:v>
                </c:pt>
                <c:pt idx="6">
                  <c:v>903</c:v>
                </c:pt>
                <c:pt idx="7">
                  <c:v>905</c:v>
                </c:pt>
                <c:pt idx="8">
                  <c:v>907</c:v>
                </c:pt>
                <c:pt idx="9">
                  <c:v>909</c:v>
                </c:pt>
                <c:pt idx="10">
                  <c:v>911</c:v>
                </c:pt>
                <c:pt idx="11">
                  <c:v>913</c:v>
                </c:pt>
                <c:pt idx="12">
                  <c:v>915</c:v>
                </c:pt>
                <c:pt idx="13">
                  <c:v>917</c:v>
                </c:pt>
                <c:pt idx="14">
                  <c:v>919</c:v>
                </c:pt>
                <c:pt idx="15">
                  <c:v>921</c:v>
                </c:pt>
                <c:pt idx="16">
                  <c:v>923</c:v>
                </c:pt>
                <c:pt idx="17">
                  <c:v>925</c:v>
                </c:pt>
                <c:pt idx="18">
                  <c:v>927</c:v>
                </c:pt>
                <c:pt idx="19">
                  <c:v>929</c:v>
                </c:pt>
                <c:pt idx="20">
                  <c:v>931</c:v>
                </c:pt>
                <c:pt idx="21">
                  <c:v>933</c:v>
                </c:pt>
                <c:pt idx="22">
                  <c:v>935</c:v>
                </c:pt>
                <c:pt idx="23">
                  <c:v>937</c:v>
                </c:pt>
                <c:pt idx="24">
                  <c:v>939</c:v>
                </c:pt>
                <c:pt idx="25">
                  <c:v>941</c:v>
                </c:pt>
                <c:pt idx="26">
                  <c:v>943</c:v>
                </c:pt>
                <c:pt idx="27">
                  <c:v>945</c:v>
                </c:pt>
                <c:pt idx="28">
                  <c:v>947</c:v>
                </c:pt>
                <c:pt idx="29">
                  <c:v>949</c:v>
                </c:pt>
                <c:pt idx="30">
                  <c:v>951</c:v>
                </c:pt>
                <c:pt idx="31">
                  <c:v>953</c:v>
                </c:pt>
                <c:pt idx="32">
                  <c:v>955</c:v>
                </c:pt>
                <c:pt idx="33">
                  <c:v>957</c:v>
                </c:pt>
                <c:pt idx="34">
                  <c:v>959</c:v>
                </c:pt>
                <c:pt idx="35">
                  <c:v>961</c:v>
                </c:pt>
                <c:pt idx="36">
                  <c:v>963</c:v>
                </c:pt>
                <c:pt idx="37">
                  <c:v>965</c:v>
                </c:pt>
                <c:pt idx="38">
                  <c:v>967</c:v>
                </c:pt>
                <c:pt idx="39">
                  <c:v>969</c:v>
                </c:pt>
                <c:pt idx="40">
                  <c:v>971</c:v>
                </c:pt>
                <c:pt idx="41">
                  <c:v>973</c:v>
                </c:pt>
                <c:pt idx="42">
                  <c:v>975</c:v>
                </c:pt>
                <c:pt idx="43">
                  <c:v>977</c:v>
                </c:pt>
                <c:pt idx="44">
                  <c:v>979</c:v>
                </c:pt>
                <c:pt idx="45">
                  <c:v>981</c:v>
                </c:pt>
                <c:pt idx="46">
                  <c:v>983</c:v>
                </c:pt>
              </c:numCache>
            </c:numRef>
          </c:xVal>
          <c:yVal>
            <c:numRef>
              <c:f>'SEG. HOMOGENIOS - Sentido Norte'!$E$2:$E$48</c:f>
              <c:numCache>
                <c:formatCode>0.0</c:formatCode>
                <c:ptCount val="47"/>
                <c:pt idx="0">
                  <c:v>-0.3680851063829787</c:v>
                </c:pt>
                <c:pt idx="1">
                  <c:v>-0.53617021276595733</c:v>
                </c:pt>
                <c:pt idx="2">
                  <c:v>-0.90425531914893598</c:v>
                </c:pt>
                <c:pt idx="3">
                  <c:v>-1.2723404255319146</c:v>
                </c:pt>
                <c:pt idx="4">
                  <c:v>-0.64042553191489315</c:v>
                </c:pt>
                <c:pt idx="5">
                  <c:v>-1.0085106382978719</c:v>
                </c:pt>
                <c:pt idx="6">
                  <c:v>-1.5765957446808505</c:v>
                </c:pt>
                <c:pt idx="7">
                  <c:v>-2.1446808510638293</c:v>
                </c:pt>
                <c:pt idx="8">
                  <c:v>-1.6127659574468081</c:v>
                </c:pt>
                <c:pt idx="9">
                  <c:v>-2.1808510638297869</c:v>
                </c:pt>
                <c:pt idx="10">
                  <c:v>-2.7489361702127657</c:v>
                </c:pt>
                <c:pt idx="11">
                  <c:v>-3.1170212765957444</c:v>
                </c:pt>
                <c:pt idx="12">
                  <c:v>-2.8851063829787229</c:v>
                </c:pt>
                <c:pt idx="13">
                  <c:v>-3.4531914893617017</c:v>
                </c:pt>
                <c:pt idx="14">
                  <c:v>-3.0212765957446805</c:v>
                </c:pt>
                <c:pt idx="15">
                  <c:v>-2.7893617021276591</c:v>
                </c:pt>
                <c:pt idx="16">
                  <c:v>-2.957446808510638</c:v>
                </c:pt>
                <c:pt idx="17">
                  <c:v>-1.9255319148936167</c:v>
                </c:pt>
                <c:pt idx="18">
                  <c:v>-1.2936170212765954</c:v>
                </c:pt>
                <c:pt idx="19">
                  <c:v>-1.0617021276595739</c:v>
                </c:pt>
                <c:pt idx="20">
                  <c:v>-0.62978723404255266</c:v>
                </c:pt>
                <c:pt idx="21">
                  <c:v>0.20212765957446854</c:v>
                </c:pt>
                <c:pt idx="22">
                  <c:v>-0.36595744680851017</c:v>
                </c:pt>
                <c:pt idx="23">
                  <c:v>-0.73404255319148892</c:v>
                </c:pt>
                <c:pt idx="24">
                  <c:v>-1.3021276595744675</c:v>
                </c:pt>
                <c:pt idx="25">
                  <c:v>-1.0702127659574461</c:v>
                </c:pt>
                <c:pt idx="26">
                  <c:v>-1.4382978723404247</c:v>
                </c:pt>
                <c:pt idx="27">
                  <c:v>-1.8063829787234034</c:v>
                </c:pt>
                <c:pt idx="28">
                  <c:v>-1.5744680851063819</c:v>
                </c:pt>
                <c:pt idx="29">
                  <c:v>-1.3425531914893605</c:v>
                </c:pt>
                <c:pt idx="30">
                  <c:v>-1.110638297872339</c:v>
                </c:pt>
                <c:pt idx="31">
                  <c:v>-1.4787234042553177</c:v>
                </c:pt>
                <c:pt idx="32">
                  <c:v>-1.8468085106382963</c:v>
                </c:pt>
                <c:pt idx="33">
                  <c:v>-2.214893617021275</c:v>
                </c:pt>
                <c:pt idx="34">
                  <c:v>-2.5829787234042536</c:v>
                </c:pt>
                <c:pt idx="35">
                  <c:v>-2.9510638297872323</c:v>
                </c:pt>
                <c:pt idx="36">
                  <c:v>-3.3191489361702109</c:v>
                </c:pt>
                <c:pt idx="37">
                  <c:v>-3.6872340425531895</c:v>
                </c:pt>
                <c:pt idx="38">
                  <c:v>-3.7553191489361684</c:v>
                </c:pt>
                <c:pt idx="39">
                  <c:v>-3.0234042553191469</c:v>
                </c:pt>
                <c:pt idx="40">
                  <c:v>-2.2914893617021255</c:v>
                </c:pt>
                <c:pt idx="41">
                  <c:v>-2.559574468085104</c:v>
                </c:pt>
                <c:pt idx="42">
                  <c:v>-1.8276595744680826</c:v>
                </c:pt>
                <c:pt idx="43">
                  <c:v>-1.9957446808510613</c:v>
                </c:pt>
                <c:pt idx="44">
                  <c:v>-1.4638297872340398</c:v>
                </c:pt>
                <c:pt idx="45">
                  <c:v>6.8085106382981486E-2</c:v>
                </c:pt>
                <c:pt idx="46">
                  <c:v>2.7755575615628914E-15</c:v>
                </c:pt>
              </c:numCache>
            </c:numRef>
          </c:yVal>
          <c:smooth val="1"/>
        </c:ser>
        <c:axId val="126212352"/>
        <c:axId val="126214144"/>
      </c:scatterChart>
      <c:valAx>
        <c:axId val="126212352"/>
        <c:scaling>
          <c:orientation val="minMax"/>
        </c:scaling>
        <c:axPos val="b"/>
        <c:numFmt formatCode="0" sourceLinked="1"/>
        <c:tickLblPos val="nextTo"/>
        <c:crossAx val="126214144"/>
        <c:crosses val="autoZero"/>
        <c:crossBetween val="midCat"/>
      </c:valAx>
      <c:valAx>
        <c:axId val="126214144"/>
        <c:scaling>
          <c:orientation val="minMax"/>
        </c:scaling>
        <c:axPos val="l"/>
        <c:majorGridlines/>
        <c:numFmt formatCode="0.0" sourceLinked="1"/>
        <c:tickLblPos val="nextTo"/>
        <c:crossAx val="126212352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spPr>
            <a:ln w="12700">
              <a:solidFill>
                <a:schemeClr val="tx1"/>
              </a:solidFill>
            </a:ln>
          </c:spPr>
          <c:dLbls>
            <c:showVal val="1"/>
          </c:dLbls>
          <c:cat>
            <c:strRef>
              <c:f>'SEG. HOMOGENIOS - Sentido Norte'!$R$56:$R$81</c:f>
              <c:strCache>
                <c:ptCount val="26"/>
                <c:pt idx="0">
                  <c:v>891+5 / 893+5</c:v>
                </c:pt>
                <c:pt idx="1">
                  <c:v>893+5 / 897+5</c:v>
                </c:pt>
                <c:pt idx="2">
                  <c:v>897+5 / 899+5</c:v>
                </c:pt>
                <c:pt idx="3">
                  <c:v>899+5 / 905+5</c:v>
                </c:pt>
                <c:pt idx="4">
                  <c:v>905+5 / 907+5</c:v>
                </c:pt>
                <c:pt idx="5">
                  <c:v>907+5 / 913+5</c:v>
                </c:pt>
                <c:pt idx="6">
                  <c:v>913+5 / 915+5</c:v>
                </c:pt>
                <c:pt idx="7">
                  <c:v>915+5 / 917+5</c:v>
                </c:pt>
                <c:pt idx="8">
                  <c:v>917+5 / 921+5</c:v>
                </c:pt>
                <c:pt idx="9">
                  <c:v>921+5 / 923+5</c:v>
                </c:pt>
                <c:pt idx="10">
                  <c:v>923+5 / 927+5</c:v>
                </c:pt>
                <c:pt idx="11">
                  <c:v>927+5 / 929+10</c:v>
                </c:pt>
                <c:pt idx="12">
                  <c:v>929+10 / 933+10</c:v>
                </c:pt>
                <c:pt idx="13">
                  <c:v>933+10 / 939+10</c:v>
                </c:pt>
                <c:pt idx="14">
                  <c:v>939+10 / 941+10</c:v>
                </c:pt>
                <c:pt idx="15">
                  <c:v>941+10 / 945+10</c:v>
                </c:pt>
                <c:pt idx="16">
                  <c:v>945+10 / 951+10</c:v>
                </c:pt>
                <c:pt idx="17">
                  <c:v>951+10 / 965+10</c:v>
                </c:pt>
                <c:pt idx="18">
                  <c:v>965+10 / 967+10</c:v>
                </c:pt>
                <c:pt idx="19">
                  <c:v>967+10 / 971+10</c:v>
                </c:pt>
                <c:pt idx="20">
                  <c:v>971+10 / 973+10</c:v>
                </c:pt>
                <c:pt idx="21">
                  <c:v>973+10 / 975+10</c:v>
                </c:pt>
                <c:pt idx="22">
                  <c:v>975+10 / 977+10</c:v>
                </c:pt>
                <c:pt idx="23">
                  <c:v>977+10 / 979+10</c:v>
                </c:pt>
                <c:pt idx="24">
                  <c:v>979+10 / 981+10</c:v>
                </c:pt>
                <c:pt idx="25">
                  <c:v>981+10 / 983+10</c:v>
                </c:pt>
              </c:strCache>
            </c:strRef>
          </c:cat>
          <c:val>
            <c:numRef>
              <c:f>'SEG. HOMOGENIOS - Sentido Norte'!$H$56:$H$81</c:f>
              <c:numCache>
                <c:formatCode>0</c:formatCode>
                <c:ptCount val="26"/>
                <c:pt idx="0">
                  <c:v>30</c:v>
                </c:pt>
                <c:pt idx="1">
                  <c:v>26.666666666666671</c:v>
                </c:pt>
                <c:pt idx="2">
                  <c:v>70</c:v>
                </c:pt>
                <c:pt idx="3">
                  <c:v>15</c:v>
                </c:pt>
                <c:pt idx="4">
                  <c:v>55</c:v>
                </c:pt>
                <c:pt idx="5">
                  <c:v>32.5</c:v>
                </c:pt>
                <c:pt idx="6">
                  <c:v>50</c:v>
                </c:pt>
                <c:pt idx="7">
                  <c:v>40</c:v>
                </c:pt>
                <c:pt idx="8">
                  <c:v>60.000000000000014</c:v>
                </c:pt>
                <c:pt idx="9">
                  <c:v>60</c:v>
                </c:pt>
                <c:pt idx="10">
                  <c:v>106.66666666666669</c:v>
                </c:pt>
                <c:pt idx="11">
                  <c:v>100</c:v>
                </c:pt>
                <c:pt idx="12">
                  <c:v>106.66666666666667</c:v>
                </c:pt>
                <c:pt idx="13">
                  <c:v>40</c:v>
                </c:pt>
                <c:pt idx="14">
                  <c:v>40</c:v>
                </c:pt>
                <c:pt idx="15">
                  <c:v>40.000000000000007</c:v>
                </c:pt>
                <c:pt idx="16">
                  <c:v>65</c:v>
                </c:pt>
                <c:pt idx="17">
                  <c:v>27.5</c:v>
                </c:pt>
                <c:pt idx="18">
                  <c:v>35</c:v>
                </c:pt>
                <c:pt idx="19">
                  <c:v>103.33333333333334</c:v>
                </c:pt>
                <c:pt idx="20">
                  <c:v>80</c:v>
                </c:pt>
                <c:pt idx="21">
                  <c:v>80</c:v>
                </c:pt>
                <c:pt idx="22">
                  <c:v>85</c:v>
                </c:pt>
                <c:pt idx="23">
                  <c:v>75</c:v>
                </c:pt>
                <c:pt idx="24">
                  <c:v>160</c:v>
                </c:pt>
                <c:pt idx="25">
                  <c:v>130</c:v>
                </c:pt>
              </c:numCache>
            </c:numRef>
          </c:val>
        </c:ser>
        <c:gapWidth val="0"/>
        <c:axId val="70918144"/>
        <c:axId val="70919680"/>
      </c:barChart>
      <c:catAx>
        <c:axId val="70918144"/>
        <c:scaling>
          <c:orientation val="minMax"/>
        </c:scaling>
        <c:axPos val="b"/>
        <c:tickLblPos val="nextTo"/>
        <c:crossAx val="70919680"/>
        <c:crosses val="autoZero"/>
        <c:auto val="1"/>
        <c:lblAlgn val="ctr"/>
        <c:lblOffset val="100"/>
      </c:catAx>
      <c:valAx>
        <c:axId val="70919680"/>
        <c:scaling>
          <c:orientation val="minMax"/>
        </c:scaling>
        <c:axPos val="l"/>
        <c:majorGridlines/>
        <c:numFmt formatCode="0" sourceLinked="1"/>
        <c:tickLblPos val="nextTo"/>
        <c:crossAx val="7091814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smoothMarker"/>
        <c:ser>
          <c:idx val="0"/>
          <c:order val="0"/>
          <c:dLbls>
            <c:dLblPos val="b"/>
            <c:showCatName val="1"/>
          </c:dLbls>
          <c:xVal>
            <c:numRef>
              <c:f>'SEG. HOMOGENIOS - Sentido Sul'!$A$2:$A$26</c:f>
              <c:numCache>
                <c:formatCode>General</c:formatCode>
                <c:ptCount val="25"/>
                <c:pt idx="0">
                  <c:v>890</c:v>
                </c:pt>
                <c:pt idx="1">
                  <c:v>894</c:v>
                </c:pt>
                <c:pt idx="2">
                  <c:v>900</c:v>
                </c:pt>
                <c:pt idx="3" formatCode="0">
                  <c:v>904</c:v>
                </c:pt>
                <c:pt idx="4" formatCode="0">
                  <c:v>910</c:v>
                </c:pt>
                <c:pt idx="5" formatCode="0">
                  <c:v>914</c:v>
                </c:pt>
                <c:pt idx="6" formatCode="0">
                  <c:v>920</c:v>
                </c:pt>
                <c:pt idx="7" formatCode="0">
                  <c:v>924</c:v>
                </c:pt>
                <c:pt idx="8" formatCode="0">
                  <c:v>930</c:v>
                </c:pt>
                <c:pt idx="9" formatCode="0">
                  <c:v>934</c:v>
                </c:pt>
                <c:pt idx="10">
                  <c:v>940</c:v>
                </c:pt>
                <c:pt idx="11">
                  <c:v>944</c:v>
                </c:pt>
                <c:pt idx="12">
                  <c:v>950</c:v>
                </c:pt>
                <c:pt idx="13">
                  <c:v>954</c:v>
                </c:pt>
                <c:pt idx="14">
                  <c:v>960</c:v>
                </c:pt>
                <c:pt idx="15">
                  <c:v>964</c:v>
                </c:pt>
                <c:pt idx="16">
                  <c:v>966</c:v>
                </c:pt>
                <c:pt idx="17">
                  <c:v>968</c:v>
                </c:pt>
                <c:pt idx="18">
                  <c:v>970</c:v>
                </c:pt>
                <c:pt idx="19">
                  <c:v>972</c:v>
                </c:pt>
                <c:pt idx="20">
                  <c:v>974</c:v>
                </c:pt>
                <c:pt idx="21">
                  <c:v>976</c:v>
                </c:pt>
                <c:pt idx="22">
                  <c:v>978</c:v>
                </c:pt>
                <c:pt idx="23">
                  <c:v>980</c:v>
                </c:pt>
                <c:pt idx="24">
                  <c:v>982</c:v>
                </c:pt>
              </c:numCache>
            </c:numRef>
          </c:xVal>
          <c:yVal>
            <c:numRef>
              <c:f>'SEG. HOMOGENIOS - Sentido Sul'!$E$2:$E$26</c:f>
              <c:numCache>
                <c:formatCode>0.0</c:formatCode>
                <c:ptCount val="25"/>
                <c:pt idx="0">
                  <c:v>2.6480000000000001</c:v>
                </c:pt>
                <c:pt idx="1">
                  <c:v>2.496</c:v>
                </c:pt>
                <c:pt idx="2">
                  <c:v>2.944</c:v>
                </c:pt>
                <c:pt idx="3">
                  <c:v>2.992</c:v>
                </c:pt>
                <c:pt idx="4">
                  <c:v>3.2399999999999998</c:v>
                </c:pt>
                <c:pt idx="5">
                  <c:v>3.6879999999999997</c:v>
                </c:pt>
                <c:pt idx="6">
                  <c:v>3.1359999999999997</c:v>
                </c:pt>
                <c:pt idx="7">
                  <c:v>2.7839999999999998</c:v>
                </c:pt>
                <c:pt idx="8">
                  <c:v>2.4319999999999995</c:v>
                </c:pt>
                <c:pt idx="9">
                  <c:v>1.4799999999999993</c:v>
                </c:pt>
                <c:pt idx="10">
                  <c:v>0.7279999999999992</c:v>
                </c:pt>
                <c:pt idx="11">
                  <c:v>0.77599999999999925</c:v>
                </c:pt>
                <c:pt idx="12">
                  <c:v>1.4239999999999995</c:v>
                </c:pt>
                <c:pt idx="13">
                  <c:v>1.3719999999999994</c:v>
                </c:pt>
                <c:pt idx="14">
                  <c:v>0.51999999999999935</c:v>
                </c:pt>
                <c:pt idx="15">
                  <c:v>0.46799999999999931</c:v>
                </c:pt>
                <c:pt idx="16">
                  <c:v>-0.48400000000000087</c:v>
                </c:pt>
                <c:pt idx="17">
                  <c:v>-0.93600000000000105</c:v>
                </c:pt>
                <c:pt idx="18">
                  <c:v>1.19999999999989E-2</c:v>
                </c:pt>
                <c:pt idx="19">
                  <c:v>-0.24000000000000132</c:v>
                </c:pt>
                <c:pt idx="20">
                  <c:v>0.20799999999999863</c:v>
                </c:pt>
                <c:pt idx="21">
                  <c:v>0.75599999999999867</c:v>
                </c:pt>
                <c:pt idx="22">
                  <c:v>1.5039999999999984</c:v>
                </c:pt>
                <c:pt idx="23">
                  <c:v>1.1519999999999984</c:v>
                </c:pt>
                <c:pt idx="24">
                  <c:v>-1.7763568394002505E-15</c:v>
                </c:pt>
              </c:numCache>
            </c:numRef>
          </c:yVal>
          <c:smooth val="1"/>
        </c:ser>
        <c:axId val="127112320"/>
        <c:axId val="127113856"/>
      </c:scatterChart>
      <c:valAx>
        <c:axId val="127112320"/>
        <c:scaling>
          <c:orientation val="minMax"/>
        </c:scaling>
        <c:axPos val="b"/>
        <c:numFmt formatCode="General" sourceLinked="1"/>
        <c:tickLblPos val="nextTo"/>
        <c:crossAx val="127113856"/>
        <c:crosses val="autoZero"/>
        <c:crossBetween val="midCat"/>
      </c:valAx>
      <c:valAx>
        <c:axId val="127113856"/>
        <c:scaling>
          <c:orientation val="minMax"/>
        </c:scaling>
        <c:axPos val="l"/>
        <c:majorGridlines/>
        <c:numFmt formatCode="0.0" sourceLinked="1"/>
        <c:tickLblPos val="nextTo"/>
        <c:crossAx val="127112320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spPr>
            <a:ln w="12700">
              <a:solidFill>
                <a:schemeClr val="tx1"/>
              </a:solidFill>
            </a:ln>
          </c:spPr>
          <c:dLbls>
            <c:showVal val="1"/>
          </c:dLbls>
          <c:cat>
            <c:strRef>
              <c:f>'SEG. HOMOGENIOS - Sentido Sul'!$R$34:$R$53</c:f>
              <c:strCache>
                <c:ptCount val="20"/>
                <c:pt idx="0">
                  <c:v>890+0 / 994+0</c:v>
                </c:pt>
                <c:pt idx="1">
                  <c:v>894+0 / 900+0</c:v>
                </c:pt>
                <c:pt idx="2">
                  <c:v>900+0 / 904+0</c:v>
                </c:pt>
                <c:pt idx="3">
                  <c:v>904+0 / 910+0</c:v>
                </c:pt>
                <c:pt idx="4">
                  <c:v>910+0 / 914+0</c:v>
                </c:pt>
                <c:pt idx="5">
                  <c:v>914+0 / 924+0</c:v>
                </c:pt>
                <c:pt idx="6">
                  <c:v>924+0 / 930+0</c:v>
                </c:pt>
                <c:pt idx="7">
                  <c:v>930+0/ 944+0</c:v>
                </c:pt>
                <c:pt idx="8">
                  <c:v>944+0/ 950+0</c:v>
                </c:pt>
                <c:pt idx="9">
                  <c:v>950+0/ 954+0</c:v>
                </c:pt>
                <c:pt idx="10">
                  <c:v>954+0/ 960+0</c:v>
                </c:pt>
                <c:pt idx="11">
                  <c:v>960+0/ 964+0</c:v>
                </c:pt>
                <c:pt idx="12">
                  <c:v>964+0/ 966+0</c:v>
                </c:pt>
                <c:pt idx="13">
                  <c:v>966+0/ 968+0</c:v>
                </c:pt>
                <c:pt idx="14">
                  <c:v>968+0/ 970+0</c:v>
                </c:pt>
                <c:pt idx="15">
                  <c:v>970+0/ 972+0</c:v>
                </c:pt>
                <c:pt idx="16">
                  <c:v>972+0/ 976+0</c:v>
                </c:pt>
                <c:pt idx="17">
                  <c:v>976+0/ 978+0</c:v>
                </c:pt>
                <c:pt idx="18">
                  <c:v>978+0/ 980+0</c:v>
                </c:pt>
                <c:pt idx="19">
                  <c:v>980+0/ 982+0</c:v>
                </c:pt>
              </c:strCache>
            </c:strRef>
          </c:cat>
          <c:val>
            <c:numRef>
              <c:f>'SEG. HOMOGENIOS - Sentido Sul'!$H$34:$H$53</c:f>
              <c:numCache>
                <c:formatCode>0</c:formatCode>
                <c:ptCount val="20"/>
                <c:pt idx="0">
                  <c:v>93.333333333333343</c:v>
                </c:pt>
                <c:pt idx="1">
                  <c:v>65</c:v>
                </c:pt>
                <c:pt idx="2">
                  <c:v>93.333333333333343</c:v>
                </c:pt>
                <c:pt idx="3">
                  <c:v>65</c:v>
                </c:pt>
                <c:pt idx="4">
                  <c:v>100.00000000000001</c:v>
                </c:pt>
                <c:pt idx="5">
                  <c:v>50.000000000000007</c:v>
                </c:pt>
                <c:pt idx="6">
                  <c:v>40</c:v>
                </c:pt>
                <c:pt idx="7">
                  <c:v>32.5</c:v>
                </c:pt>
                <c:pt idx="8">
                  <c:v>75</c:v>
                </c:pt>
                <c:pt idx="9">
                  <c:v>96.666666666666671</c:v>
                </c:pt>
                <c:pt idx="10">
                  <c:v>35</c:v>
                </c:pt>
                <c:pt idx="11">
                  <c:v>46.666666666666671</c:v>
                </c:pt>
                <c:pt idx="12">
                  <c:v>65</c:v>
                </c:pt>
                <c:pt idx="13">
                  <c:v>45</c:v>
                </c:pt>
                <c:pt idx="14">
                  <c:v>140</c:v>
                </c:pt>
                <c:pt idx="15">
                  <c:v>150</c:v>
                </c:pt>
                <c:pt idx="16">
                  <c:v>140</c:v>
                </c:pt>
                <c:pt idx="17">
                  <c:v>180</c:v>
                </c:pt>
                <c:pt idx="18">
                  <c:v>60</c:v>
                </c:pt>
                <c:pt idx="19">
                  <c:v>10</c:v>
                </c:pt>
              </c:numCache>
            </c:numRef>
          </c:val>
        </c:ser>
        <c:gapWidth val="0"/>
        <c:axId val="71567232"/>
        <c:axId val="71568768"/>
      </c:barChart>
      <c:catAx>
        <c:axId val="71567232"/>
        <c:scaling>
          <c:orientation val="minMax"/>
        </c:scaling>
        <c:axPos val="b"/>
        <c:tickLblPos val="nextTo"/>
        <c:crossAx val="71568768"/>
        <c:crosses val="autoZero"/>
        <c:auto val="1"/>
        <c:lblAlgn val="ctr"/>
        <c:lblOffset val="100"/>
      </c:catAx>
      <c:valAx>
        <c:axId val="71568768"/>
        <c:scaling>
          <c:orientation val="minMax"/>
        </c:scaling>
        <c:axPos val="l"/>
        <c:majorGridlines/>
        <c:numFmt formatCode="0" sourceLinked="1"/>
        <c:tickLblPos val="nextTo"/>
        <c:crossAx val="71567232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69272</xdr:colOff>
      <xdr:row>24</xdr:row>
      <xdr:rowOff>17319</xdr:rowOff>
    </xdr:from>
    <xdr:to>
      <xdr:col>25</xdr:col>
      <xdr:colOff>452438</xdr:colOff>
      <xdr:row>51</xdr:row>
      <xdr:rowOff>119063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595511</xdr:colOff>
      <xdr:row>81</xdr:row>
      <xdr:rowOff>142474</xdr:rowOff>
    </xdr:from>
    <xdr:to>
      <xdr:col>33</xdr:col>
      <xdr:colOff>38099</xdr:colOff>
      <xdr:row>117</xdr:row>
      <xdr:rowOff>128867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0</xdr:row>
      <xdr:rowOff>179294</xdr:rowOff>
    </xdr:from>
    <xdr:to>
      <xdr:col>20</xdr:col>
      <xdr:colOff>840440</xdr:colOff>
      <xdr:row>28</xdr:row>
      <xdr:rowOff>63500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285750</xdr:colOff>
      <xdr:row>55</xdr:row>
      <xdr:rowOff>23812</xdr:rowOff>
    </xdr:from>
    <xdr:to>
      <xdr:col>32</xdr:col>
      <xdr:colOff>218875</xdr:colOff>
      <xdr:row>92</xdr:row>
      <xdr:rowOff>48305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23"/>
  <sheetViews>
    <sheetView tabSelected="1" view="pageBreakPreview" zoomScaleNormal="80" zoomScaleSheetLayoutView="100" workbookViewId="0">
      <pane ySplit="9" topLeftCell="A16" activePane="bottomLeft" state="frozen"/>
      <selection pane="bottomLeft" activeCell="AB57" sqref="A34:AB57"/>
    </sheetView>
  </sheetViews>
  <sheetFormatPr defaultRowHeight="15"/>
  <cols>
    <col min="1" max="4" width="5.5703125" style="22" customWidth="1"/>
    <col min="5" max="24" width="4" style="22" customWidth="1"/>
    <col min="25" max="25" width="5.140625" style="22" customWidth="1"/>
    <col min="26" max="26" width="5.5703125" style="22" customWidth="1"/>
    <col min="27" max="28" width="9.140625" style="22" customWidth="1"/>
    <col min="30" max="33" width="9.140625" style="4"/>
    <col min="40" max="40" width="11" bestFit="1" customWidth="1"/>
  </cols>
  <sheetData>
    <row r="1" spans="1:40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80"/>
      <c r="AI1" t="s">
        <v>105</v>
      </c>
    </row>
    <row r="2" spans="1:40">
      <c r="A2" s="170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 t="s">
        <v>44</v>
      </c>
      <c r="O2" s="171"/>
      <c r="P2" s="171"/>
      <c r="Q2" s="165" t="s">
        <v>43</v>
      </c>
      <c r="R2" s="165"/>
      <c r="S2" s="165"/>
      <c r="T2" s="165"/>
      <c r="U2" s="165"/>
      <c r="V2" s="165"/>
      <c r="W2" s="165"/>
      <c r="X2" s="165"/>
      <c r="Y2" s="165"/>
      <c r="Z2" s="165"/>
      <c r="AA2" s="165" t="s">
        <v>2</v>
      </c>
      <c r="AB2" s="169"/>
    </row>
    <row r="3" spans="1:40">
      <c r="A3" s="170" t="s">
        <v>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81" t="s">
        <v>46</v>
      </c>
      <c r="O3" s="181"/>
      <c r="P3" s="181"/>
      <c r="Q3" s="171"/>
      <c r="R3" s="171"/>
      <c r="S3" s="171"/>
      <c r="T3" s="171"/>
      <c r="U3" s="171"/>
      <c r="V3" s="171"/>
      <c r="W3" s="165" t="s">
        <v>4</v>
      </c>
      <c r="X3" s="165"/>
      <c r="Y3" s="165"/>
      <c r="Z3" s="165"/>
      <c r="AA3" s="165" t="s">
        <v>4</v>
      </c>
      <c r="AB3" s="169"/>
    </row>
    <row r="4" spans="1:40">
      <c r="A4" s="170" t="s">
        <v>5</v>
      </c>
      <c r="B4" s="171"/>
      <c r="C4" s="171"/>
      <c r="D4" s="171"/>
      <c r="E4" s="171" t="s">
        <v>91</v>
      </c>
      <c r="F4" s="171"/>
      <c r="G4" s="171"/>
      <c r="H4" s="171"/>
      <c r="I4" s="171"/>
      <c r="J4" s="171"/>
      <c r="K4" s="171"/>
      <c r="L4" s="171"/>
      <c r="M4" s="171"/>
      <c r="N4" s="172" t="s">
        <v>6</v>
      </c>
      <c r="O4" s="172"/>
      <c r="P4" s="172"/>
      <c r="Q4" s="173" t="s">
        <v>45</v>
      </c>
      <c r="R4" s="173"/>
      <c r="S4" s="173"/>
      <c r="T4" s="173"/>
      <c r="U4" s="173"/>
      <c r="V4" s="173"/>
      <c r="W4" s="165"/>
      <c r="X4" s="165"/>
      <c r="Y4" s="165"/>
      <c r="Z4" s="165"/>
      <c r="AA4" s="165"/>
      <c r="AB4" s="169"/>
    </row>
    <row r="5" spans="1:40" ht="15" customHeight="1">
      <c r="A5" s="174" t="s">
        <v>7</v>
      </c>
      <c r="B5" s="175"/>
      <c r="C5" s="175" t="s">
        <v>8</v>
      </c>
      <c r="D5" s="175" t="s">
        <v>9</v>
      </c>
      <c r="E5" s="165" t="s">
        <v>10</v>
      </c>
      <c r="F5" s="165"/>
      <c r="G5" s="165"/>
      <c r="H5" s="165"/>
      <c r="I5" s="165"/>
      <c r="J5" s="165"/>
      <c r="K5" s="165"/>
      <c r="L5" s="165"/>
      <c r="M5" s="165"/>
      <c r="N5" s="165"/>
      <c r="O5" s="165" t="s">
        <v>11</v>
      </c>
      <c r="P5" s="165"/>
      <c r="Q5" s="165"/>
      <c r="R5" s="165"/>
      <c r="S5" s="175" t="s">
        <v>12</v>
      </c>
      <c r="T5" s="175"/>
      <c r="U5" s="175"/>
      <c r="V5" s="175"/>
      <c r="W5" s="175"/>
      <c r="X5" s="175"/>
      <c r="Y5" s="175" t="s">
        <v>13</v>
      </c>
      <c r="Z5" s="175"/>
      <c r="AA5" s="166" t="s">
        <v>14</v>
      </c>
      <c r="AB5" s="183"/>
    </row>
    <row r="6" spans="1:40">
      <c r="A6" s="174"/>
      <c r="B6" s="175"/>
      <c r="C6" s="175"/>
      <c r="D6" s="175"/>
      <c r="E6" s="165" t="s">
        <v>15</v>
      </c>
      <c r="F6" s="165"/>
      <c r="G6" s="165"/>
      <c r="H6" s="165"/>
      <c r="I6" s="165"/>
      <c r="J6" s="165"/>
      <c r="K6" s="165" t="s">
        <v>16</v>
      </c>
      <c r="L6" s="165"/>
      <c r="M6" s="165"/>
      <c r="N6" s="165"/>
      <c r="O6" s="165" t="s">
        <v>17</v>
      </c>
      <c r="P6" s="165"/>
      <c r="Q6" s="165" t="s">
        <v>18</v>
      </c>
      <c r="R6" s="165"/>
      <c r="S6" s="175"/>
      <c r="T6" s="175"/>
      <c r="U6" s="175"/>
      <c r="V6" s="175"/>
      <c r="W6" s="175"/>
      <c r="X6" s="175"/>
      <c r="Y6" s="175"/>
      <c r="Z6" s="175"/>
      <c r="AA6" s="166"/>
      <c r="AB6" s="183"/>
    </row>
    <row r="7" spans="1:40">
      <c r="A7" s="174"/>
      <c r="B7" s="175"/>
      <c r="C7" s="175"/>
      <c r="D7" s="175"/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166" t="s">
        <v>24</v>
      </c>
      <c r="K7" s="168" t="s">
        <v>25</v>
      </c>
      <c r="L7" s="168"/>
      <c r="M7" s="168" t="s">
        <v>26</v>
      </c>
      <c r="N7" s="168"/>
      <c r="O7" s="166" t="s">
        <v>27</v>
      </c>
      <c r="P7" s="166" t="s">
        <v>28</v>
      </c>
      <c r="Q7" s="166" t="s">
        <v>29</v>
      </c>
      <c r="R7" s="166" t="s">
        <v>30</v>
      </c>
      <c r="S7" s="166" t="s">
        <v>31</v>
      </c>
      <c r="T7" s="166" t="s">
        <v>32</v>
      </c>
      <c r="U7" s="166" t="s">
        <v>33</v>
      </c>
      <c r="V7" s="166" t="s">
        <v>34</v>
      </c>
      <c r="W7" s="166" t="s">
        <v>35</v>
      </c>
      <c r="X7" s="166" t="s">
        <v>36</v>
      </c>
      <c r="Y7" s="166" t="s">
        <v>37</v>
      </c>
      <c r="Z7" s="166" t="s">
        <v>38</v>
      </c>
      <c r="AA7" s="166"/>
      <c r="AB7" s="183"/>
    </row>
    <row r="8" spans="1:40">
      <c r="A8" s="174"/>
      <c r="B8" s="175"/>
      <c r="C8" s="175"/>
      <c r="D8" s="175"/>
      <c r="E8" s="166"/>
      <c r="F8" s="166"/>
      <c r="G8" s="166"/>
      <c r="H8" s="166"/>
      <c r="I8" s="166"/>
      <c r="J8" s="166"/>
      <c r="K8" s="166" t="s">
        <v>39</v>
      </c>
      <c r="L8" s="166" t="s">
        <v>40</v>
      </c>
      <c r="M8" s="166" t="s">
        <v>41</v>
      </c>
      <c r="N8" s="166" t="s">
        <v>42</v>
      </c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83"/>
    </row>
    <row r="9" spans="1:40" ht="15.75" thickBot="1">
      <c r="A9" s="176"/>
      <c r="B9" s="177"/>
      <c r="C9" s="177"/>
      <c r="D9" s="17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84"/>
      <c r="AD9" s="4" t="s">
        <v>86</v>
      </c>
      <c r="AE9" s="4" t="s">
        <v>87</v>
      </c>
      <c r="AF9" s="4" t="s">
        <v>88</v>
      </c>
      <c r="AG9" s="4" t="s">
        <v>104</v>
      </c>
      <c r="AH9" s="14" t="s">
        <v>89</v>
      </c>
      <c r="AI9" s="14" t="s">
        <v>106</v>
      </c>
      <c r="AJ9" s="14" t="s">
        <v>64</v>
      </c>
      <c r="AK9" s="14" t="s">
        <v>65</v>
      </c>
    </row>
    <row r="10" spans="1:40" s="2" customFormat="1">
      <c r="A10" s="118">
        <v>890</v>
      </c>
      <c r="B10" s="160" t="s">
        <v>101</v>
      </c>
      <c r="C10" s="161"/>
      <c r="D10" s="161"/>
      <c r="E10" s="161"/>
      <c r="F10" s="161">
        <v>1</v>
      </c>
      <c r="G10" s="161"/>
      <c r="H10" s="161"/>
      <c r="I10" s="161">
        <v>1</v>
      </c>
      <c r="J10" s="161"/>
      <c r="K10" s="161"/>
      <c r="L10" s="161"/>
      <c r="M10" s="161">
        <v>1</v>
      </c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>
        <v>1</v>
      </c>
      <c r="Y10" s="162"/>
      <c r="Z10" s="162"/>
      <c r="AA10" s="62"/>
      <c r="AB10" s="63"/>
      <c r="AC10" s="3">
        <f t="shared" ref="AC10:AC41" si="0">(SUM(E10:J10)*0.2)+(SUM(K10:L10)*0.5)+(SUM(M10:N10)*0.8)+(SUM(O10:R10)*0.9)+(SUM(S10:U10)*1)+(V10*0.5)+(W10*0.3)+(X10*0.6)</f>
        <v>1.8000000000000003</v>
      </c>
      <c r="AD10" s="143">
        <v>3</v>
      </c>
      <c r="AE10" s="143">
        <v>0</v>
      </c>
      <c r="AF10" s="143">
        <v>2</v>
      </c>
      <c r="AG10" s="143">
        <v>0</v>
      </c>
      <c r="AH10" s="143">
        <v>0</v>
      </c>
      <c r="AI10" s="143">
        <v>0</v>
      </c>
      <c r="AJ10" s="143">
        <v>0</v>
      </c>
      <c r="AK10" s="143">
        <v>1</v>
      </c>
      <c r="AN10" s="28"/>
    </row>
    <row r="11" spans="1:40" s="2" customFormat="1">
      <c r="A11" s="50">
        <v>891</v>
      </c>
      <c r="B11" s="60" t="s">
        <v>159</v>
      </c>
      <c r="C11" s="51"/>
      <c r="D11" s="51"/>
      <c r="E11" s="51"/>
      <c r="F11" s="51"/>
      <c r="G11" s="51"/>
      <c r="H11" s="51"/>
      <c r="I11" s="51">
        <v>1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52"/>
      <c r="AA11" s="53"/>
      <c r="AB11" s="54"/>
      <c r="AC11" s="3">
        <f t="shared" si="0"/>
        <v>0.2</v>
      </c>
      <c r="AD11" s="143">
        <v>3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N11" s="28"/>
    </row>
    <row r="12" spans="1:40" s="2" customFormat="1">
      <c r="A12" s="50">
        <v>893</v>
      </c>
      <c r="B12" s="60" t="s">
        <v>159</v>
      </c>
      <c r="C12" s="51"/>
      <c r="D12" s="51"/>
      <c r="E12" s="51"/>
      <c r="F12" s="51"/>
      <c r="G12" s="51">
        <v>1</v>
      </c>
      <c r="H12" s="51"/>
      <c r="I12" s="51">
        <v>1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/>
      <c r="Z12" s="52"/>
      <c r="AA12" s="53"/>
      <c r="AB12" s="54"/>
      <c r="AC12" s="3">
        <f t="shared" si="0"/>
        <v>0.4</v>
      </c>
      <c r="AD12" s="143">
        <v>4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  <c r="AN12" s="28"/>
    </row>
    <row r="13" spans="1:40" s="2" customFormat="1">
      <c r="A13" s="50">
        <v>894</v>
      </c>
      <c r="B13" s="60" t="s">
        <v>101</v>
      </c>
      <c r="C13" s="55"/>
      <c r="D13" s="55"/>
      <c r="E13" s="55"/>
      <c r="F13" s="55"/>
      <c r="G13" s="55"/>
      <c r="H13" s="55"/>
      <c r="I13" s="55">
        <v>1</v>
      </c>
      <c r="J13" s="55"/>
      <c r="K13" s="55"/>
      <c r="L13" s="55"/>
      <c r="M13" s="55">
        <v>1</v>
      </c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6"/>
      <c r="Z13" s="56"/>
      <c r="AA13" s="53"/>
      <c r="AB13" s="54"/>
      <c r="AC13" s="3">
        <f t="shared" si="0"/>
        <v>1</v>
      </c>
      <c r="AD13" s="143">
        <v>2</v>
      </c>
      <c r="AE13" s="143">
        <v>0</v>
      </c>
      <c r="AF13" s="143">
        <v>2</v>
      </c>
      <c r="AG13" s="143">
        <v>0</v>
      </c>
      <c r="AH13" s="143">
        <v>0</v>
      </c>
      <c r="AI13" s="143">
        <v>0</v>
      </c>
      <c r="AJ13" s="143">
        <v>0</v>
      </c>
      <c r="AK13" s="143">
        <v>1</v>
      </c>
      <c r="AN13" s="28"/>
    </row>
    <row r="14" spans="1:40" s="2" customFormat="1">
      <c r="A14" s="50">
        <v>895</v>
      </c>
      <c r="B14" s="60" t="s">
        <v>159</v>
      </c>
      <c r="C14" s="51"/>
      <c r="D14" s="51"/>
      <c r="E14" s="51"/>
      <c r="F14" s="51"/>
      <c r="G14" s="51"/>
      <c r="H14" s="51"/>
      <c r="I14" s="51">
        <v>1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  <c r="Z14" s="52"/>
      <c r="AA14" s="53"/>
      <c r="AB14" s="54"/>
      <c r="AC14" s="3">
        <f t="shared" si="0"/>
        <v>0.2</v>
      </c>
      <c r="AD14" s="143"/>
      <c r="AE14" s="143"/>
      <c r="AF14" s="143"/>
      <c r="AG14" s="143"/>
      <c r="AH14" s="143"/>
      <c r="AI14" s="143"/>
      <c r="AJ14" s="143"/>
      <c r="AK14" s="143"/>
      <c r="AN14" s="28"/>
    </row>
    <row r="15" spans="1:40" s="2" customFormat="1">
      <c r="A15" s="50">
        <v>897</v>
      </c>
      <c r="B15" s="60" t="s">
        <v>159</v>
      </c>
      <c r="C15" s="51"/>
      <c r="D15" s="51"/>
      <c r="E15" s="51"/>
      <c r="F15" s="51"/>
      <c r="G15" s="51"/>
      <c r="H15" s="51"/>
      <c r="I15" s="51">
        <v>1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2"/>
      <c r="Z15" s="52"/>
      <c r="AA15" s="53"/>
      <c r="AB15" s="54"/>
      <c r="AC15" s="3">
        <f t="shared" si="0"/>
        <v>0.2</v>
      </c>
      <c r="AD15" s="143">
        <v>3</v>
      </c>
      <c r="AE15" s="143">
        <v>0</v>
      </c>
      <c r="AF15" s="143">
        <v>1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N15" s="28"/>
    </row>
    <row r="16" spans="1:40" s="2" customFormat="1">
      <c r="A16" s="50">
        <v>899</v>
      </c>
      <c r="B16" s="60" t="s">
        <v>159</v>
      </c>
      <c r="C16" s="51"/>
      <c r="D16" s="51"/>
      <c r="E16" s="51"/>
      <c r="F16" s="51">
        <v>1</v>
      </c>
      <c r="G16" s="51"/>
      <c r="H16" s="51">
        <v>1</v>
      </c>
      <c r="I16" s="51"/>
      <c r="J16" s="51"/>
      <c r="K16" s="51"/>
      <c r="L16" s="51"/>
      <c r="M16" s="51">
        <v>1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2"/>
      <c r="Z16" s="52"/>
      <c r="AA16" s="53"/>
      <c r="AB16" s="54"/>
      <c r="AC16" s="3">
        <f t="shared" si="0"/>
        <v>1.2000000000000002</v>
      </c>
      <c r="AD16" s="143">
        <v>3</v>
      </c>
      <c r="AE16" s="143">
        <v>0</v>
      </c>
      <c r="AF16" s="143">
        <v>1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N16" s="28"/>
    </row>
    <row r="17" spans="1:40" s="2" customFormat="1">
      <c r="A17" s="50">
        <v>900</v>
      </c>
      <c r="B17" s="60" t="s">
        <v>101</v>
      </c>
      <c r="C17" s="55"/>
      <c r="D17" s="55"/>
      <c r="E17" s="55"/>
      <c r="F17" s="55"/>
      <c r="G17" s="55"/>
      <c r="H17" s="55"/>
      <c r="I17" s="55">
        <v>1</v>
      </c>
      <c r="J17" s="55"/>
      <c r="K17" s="55"/>
      <c r="L17" s="55"/>
      <c r="M17" s="55">
        <v>1</v>
      </c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>
        <v>1</v>
      </c>
      <c r="Y17" s="56"/>
      <c r="Z17" s="56"/>
      <c r="AA17" s="53"/>
      <c r="AB17" s="54"/>
      <c r="AC17" s="3">
        <f t="shared" si="0"/>
        <v>1.6</v>
      </c>
      <c r="AD17" s="143">
        <v>3</v>
      </c>
      <c r="AE17" s="143">
        <v>0</v>
      </c>
      <c r="AF17" s="143">
        <v>2</v>
      </c>
      <c r="AG17" s="143">
        <v>0</v>
      </c>
      <c r="AH17" s="143">
        <v>0</v>
      </c>
      <c r="AI17" s="143">
        <v>0</v>
      </c>
      <c r="AJ17" s="143">
        <v>0</v>
      </c>
      <c r="AK17" s="143">
        <v>1</v>
      </c>
      <c r="AN17" s="28"/>
    </row>
    <row r="18" spans="1:40" s="2" customFormat="1">
      <c r="A18" s="50">
        <v>901</v>
      </c>
      <c r="B18" s="60" t="s">
        <v>159</v>
      </c>
      <c r="C18" s="51"/>
      <c r="D18" s="51"/>
      <c r="E18" s="51"/>
      <c r="F18" s="51">
        <v>1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52"/>
      <c r="AA18" s="53"/>
      <c r="AB18" s="54"/>
      <c r="AC18" s="3">
        <f t="shared" si="0"/>
        <v>0.2</v>
      </c>
      <c r="AD18" s="143"/>
      <c r="AE18" s="143"/>
      <c r="AF18" s="143"/>
      <c r="AG18" s="143"/>
      <c r="AH18" s="143"/>
      <c r="AI18" s="143"/>
      <c r="AJ18" s="143"/>
      <c r="AK18" s="143"/>
      <c r="AN18" s="28"/>
    </row>
    <row r="19" spans="1:40" s="2" customFormat="1">
      <c r="A19" s="50">
        <v>903</v>
      </c>
      <c r="B19" s="60" t="s">
        <v>159</v>
      </c>
      <c r="C19" s="51"/>
      <c r="D19" s="51" t="s">
        <v>90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2"/>
      <c r="Z19" s="52"/>
      <c r="AA19" s="53"/>
      <c r="AB19" s="54"/>
      <c r="AC19" s="3">
        <f t="shared" si="0"/>
        <v>0</v>
      </c>
      <c r="AD19" s="143"/>
      <c r="AE19" s="143"/>
      <c r="AF19" s="143"/>
      <c r="AG19" s="143"/>
      <c r="AH19" s="143"/>
      <c r="AI19" s="143"/>
      <c r="AJ19" s="143"/>
      <c r="AK19" s="143"/>
      <c r="AN19" s="28"/>
    </row>
    <row r="20" spans="1:40" s="2" customFormat="1">
      <c r="A20" s="50">
        <v>904</v>
      </c>
      <c r="B20" s="60" t="s">
        <v>101</v>
      </c>
      <c r="C20" s="55"/>
      <c r="D20" s="55"/>
      <c r="E20" s="55"/>
      <c r="F20" s="57">
        <v>1</v>
      </c>
      <c r="G20" s="55"/>
      <c r="H20" s="55"/>
      <c r="I20" s="57">
        <v>1</v>
      </c>
      <c r="J20" s="55"/>
      <c r="K20" s="55"/>
      <c r="L20" s="55"/>
      <c r="M20" s="55">
        <v>1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6"/>
      <c r="Z20" s="56"/>
      <c r="AA20" s="53"/>
      <c r="AB20" s="54"/>
      <c r="AC20" s="3">
        <f t="shared" si="0"/>
        <v>1.2000000000000002</v>
      </c>
      <c r="AD20" s="143">
        <v>2</v>
      </c>
      <c r="AE20" s="143">
        <v>0</v>
      </c>
      <c r="AF20" s="143">
        <v>2</v>
      </c>
      <c r="AG20" s="143">
        <v>0</v>
      </c>
      <c r="AH20" s="143">
        <v>0</v>
      </c>
      <c r="AI20" s="143">
        <v>0</v>
      </c>
      <c r="AJ20" s="143">
        <v>0</v>
      </c>
      <c r="AK20" s="143">
        <v>1</v>
      </c>
      <c r="AN20" s="28"/>
    </row>
    <row r="21" spans="1:40" s="2" customFormat="1">
      <c r="A21" s="50">
        <v>905</v>
      </c>
      <c r="B21" s="60" t="s">
        <v>159</v>
      </c>
      <c r="C21" s="51"/>
      <c r="D21" s="51" t="s">
        <v>90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2"/>
      <c r="Z21" s="52"/>
      <c r="AA21" s="53"/>
      <c r="AB21" s="54"/>
      <c r="AC21" s="3">
        <f t="shared" si="0"/>
        <v>0</v>
      </c>
      <c r="AD21" s="143">
        <v>0</v>
      </c>
      <c r="AE21" s="143">
        <v>0</v>
      </c>
      <c r="AF21" s="143">
        <v>1</v>
      </c>
      <c r="AG21" s="143">
        <v>0</v>
      </c>
      <c r="AH21" s="143">
        <v>0</v>
      </c>
      <c r="AI21" s="143">
        <v>0</v>
      </c>
      <c r="AJ21" s="143">
        <v>1</v>
      </c>
      <c r="AK21" s="143">
        <v>0</v>
      </c>
      <c r="AN21" s="28"/>
    </row>
    <row r="22" spans="1:40" s="2" customFormat="1">
      <c r="A22" s="50">
        <v>907</v>
      </c>
      <c r="B22" s="60" t="s">
        <v>159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>
        <v>1</v>
      </c>
      <c r="N22" s="51"/>
      <c r="O22" s="51"/>
      <c r="P22" s="51"/>
      <c r="Q22" s="51"/>
      <c r="R22" s="51"/>
      <c r="S22" s="51"/>
      <c r="T22" s="51"/>
      <c r="U22" s="51"/>
      <c r="V22" s="51"/>
      <c r="W22" s="51">
        <v>1</v>
      </c>
      <c r="X22" s="51"/>
      <c r="Y22" s="52"/>
      <c r="Z22" s="52"/>
      <c r="AA22" s="53"/>
      <c r="AB22" s="54"/>
      <c r="AC22" s="3">
        <f t="shared" si="0"/>
        <v>1.1000000000000001</v>
      </c>
      <c r="AD22" s="143">
        <v>1</v>
      </c>
      <c r="AE22" s="143">
        <v>0</v>
      </c>
      <c r="AF22" s="143">
        <v>1</v>
      </c>
      <c r="AG22" s="143">
        <v>0</v>
      </c>
      <c r="AH22" s="143">
        <v>0</v>
      </c>
      <c r="AI22" s="143">
        <v>0</v>
      </c>
      <c r="AJ22" s="143">
        <v>1</v>
      </c>
      <c r="AK22" s="143">
        <v>0</v>
      </c>
      <c r="AN22" s="28"/>
    </row>
    <row r="23" spans="1:40" s="2" customFormat="1">
      <c r="A23" s="50">
        <v>909</v>
      </c>
      <c r="B23" s="60" t="s">
        <v>159</v>
      </c>
      <c r="C23" s="51"/>
      <c r="D23" s="51" t="s">
        <v>90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2"/>
      <c r="Z23" s="52"/>
      <c r="AA23" s="53"/>
      <c r="AB23" s="54"/>
      <c r="AC23" s="3">
        <f t="shared" si="0"/>
        <v>0</v>
      </c>
      <c r="AD23" s="143"/>
      <c r="AE23" s="143"/>
      <c r="AF23" s="143"/>
      <c r="AG23" s="143"/>
      <c r="AH23" s="143"/>
      <c r="AI23" s="143"/>
      <c r="AJ23" s="143"/>
      <c r="AK23" s="143"/>
      <c r="AN23" s="28"/>
    </row>
    <row r="24" spans="1:40" s="2" customFormat="1">
      <c r="A24" s="50">
        <v>910</v>
      </c>
      <c r="B24" s="60" t="s">
        <v>101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>
        <v>1</v>
      </c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>
        <v>1</v>
      </c>
      <c r="Y24" s="56"/>
      <c r="Z24" s="56"/>
      <c r="AA24" s="53"/>
      <c r="AB24" s="54"/>
      <c r="AC24" s="3">
        <f t="shared" si="0"/>
        <v>1.4</v>
      </c>
      <c r="AD24" s="143">
        <v>1</v>
      </c>
      <c r="AE24" s="143">
        <v>0</v>
      </c>
      <c r="AF24" s="143">
        <v>2</v>
      </c>
      <c r="AG24" s="143">
        <v>0</v>
      </c>
      <c r="AH24" s="143">
        <v>0</v>
      </c>
      <c r="AI24" s="143">
        <v>0</v>
      </c>
      <c r="AJ24" s="143">
        <v>0</v>
      </c>
      <c r="AK24" s="143">
        <v>2</v>
      </c>
      <c r="AN24" s="28"/>
    </row>
    <row r="25" spans="1:40" s="2" customFormat="1">
      <c r="A25" s="50">
        <v>911</v>
      </c>
      <c r="B25" s="60" t="s">
        <v>159</v>
      </c>
      <c r="C25" s="51"/>
      <c r="D25" s="51" t="s">
        <v>90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2"/>
      <c r="Z25" s="52"/>
      <c r="AA25" s="53"/>
      <c r="AB25" s="54"/>
      <c r="AC25" s="3">
        <f t="shared" si="0"/>
        <v>0</v>
      </c>
      <c r="AD25" s="143"/>
      <c r="AE25" s="143"/>
      <c r="AF25" s="143"/>
      <c r="AG25" s="143"/>
      <c r="AH25" s="143"/>
      <c r="AI25" s="143"/>
      <c r="AJ25" s="143"/>
      <c r="AK25" s="143"/>
      <c r="AN25" s="28"/>
    </row>
    <row r="26" spans="1:40" s="2" customFormat="1">
      <c r="A26" s="50">
        <v>913</v>
      </c>
      <c r="B26" s="60" t="s">
        <v>159</v>
      </c>
      <c r="C26" s="51"/>
      <c r="D26" s="51"/>
      <c r="E26" s="51"/>
      <c r="F26" s="51">
        <v>1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2"/>
      <c r="Z26" s="52"/>
      <c r="AA26" s="53"/>
      <c r="AB26" s="54"/>
      <c r="AC26" s="3">
        <f t="shared" si="0"/>
        <v>0.2</v>
      </c>
      <c r="AD26" s="143">
        <v>1</v>
      </c>
      <c r="AE26" s="143">
        <v>0</v>
      </c>
      <c r="AF26" s="143">
        <v>1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N26" s="28"/>
    </row>
    <row r="27" spans="1:40" s="2" customFormat="1">
      <c r="A27" s="50">
        <v>914</v>
      </c>
      <c r="B27" s="60" t="s">
        <v>101</v>
      </c>
      <c r="C27" s="55"/>
      <c r="D27" s="55"/>
      <c r="E27" s="55"/>
      <c r="F27" s="55"/>
      <c r="G27" s="55"/>
      <c r="H27" s="55">
        <v>1</v>
      </c>
      <c r="I27" s="55"/>
      <c r="J27" s="55"/>
      <c r="K27" s="55"/>
      <c r="L27" s="55"/>
      <c r="M27" s="55">
        <v>1</v>
      </c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>
        <v>1</v>
      </c>
      <c r="Y27" s="56"/>
      <c r="Z27" s="56"/>
      <c r="AA27" s="53"/>
      <c r="AB27" s="54"/>
      <c r="AC27" s="3">
        <f t="shared" si="0"/>
        <v>1.6</v>
      </c>
      <c r="AD27" s="143">
        <v>1</v>
      </c>
      <c r="AE27" s="143">
        <v>0</v>
      </c>
      <c r="AF27" s="143">
        <v>2</v>
      </c>
      <c r="AG27" s="143">
        <v>0</v>
      </c>
      <c r="AH27" s="143">
        <v>0</v>
      </c>
      <c r="AI27" s="143">
        <v>0</v>
      </c>
      <c r="AJ27" s="143">
        <v>0</v>
      </c>
      <c r="AK27" s="143">
        <v>2</v>
      </c>
      <c r="AN27" s="28"/>
    </row>
    <row r="28" spans="1:40" s="2" customFormat="1">
      <c r="A28" s="50">
        <v>915</v>
      </c>
      <c r="B28" s="60" t="s">
        <v>159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>
        <v>1</v>
      </c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2"/>
      <c r="Z28" s="52"/>
      <c r="AA28" s="53"/>
      <c r="AB28" s="54"/>
      <c r="AC28" s="3">
        <f t="shared" si="0"/>
        <v>0.8</v>
      </c>
      <c r="AD28" s="143">
        <v>0</v>
      </c>
      <c r="AE28" s="143">
        <v>0</v>
      </c>
      <c r="AF28" s="143">
        <v>1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N28" s="28"/>
    </row>
    <row r="29" spans="1:40" s="2" customFormat="1">
      <c r="A29" s="50">
        <v>917</v>
      </c>
      <c r="B29" s="60" t="s">
        <v>159</v>
      </c>
      <c r="C29" s="51"/>
      <c r="D29" s="51" t="s">
        <v>90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2"/>
      <c r="Z29" s="52"/>
      <c r="AA29" s="53"/>
      <c r="AB29" s="54"/>
      <c r="AC29" s="3">
        <f t="shared" si="0"/>
        <v>0</v>
      </c>
      <c r="AD29" s="143">
        <v>1</v>
      </c>
      <c r="AE29" s="143">
        <v>0</v>
      </c>
      <c r="AF29" s="143">
        <v>2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N29" s="28"/>
    </row>
    <row r="30" spans="1:40" s="2" customFormat="1">
      <c r="A30" s="50">
        <v>919</v>
      </c>
      <c r="B30" s="60" t="s">
        <v>159</v>
      </c>
      <c r="C30" s="51"/>
      <c r="D30" s="51"/>
      <c r="E30" s="51"/>
      <c r="F30" s="51">
        <v>1</v>
      </c>
      <c r="G30" s="51"/>
      <c r="H30" s="51"/>
      <c r="I30" s="51"/>
      <c r="J30" s="51"/>
      <c r="K30" s="51"/>
      <c r="L30" s="51"/>
      <c r="M30" s="51">
        <v>1</v>
      </c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2"/>
      <c r="Z30" s="52"/>
      <c r="AA30" s="53"/>
      <c r="AB30" s="54"/>
      <c r="AC30" s="3">
        <f t="shared" si="0"/>
        <v>1</v>
      </c>
      <c r="AD30" s="143"/>
      <c r="AE30" s="143"/>
      <c r="AF30" s="143"/>
      <c r="AG30" s="143"/>
      <c r="AH30" s="143"/>
      <c r="AI30" s="143"/>
      <c r="AJ30" s="143"/>
      <c r="AK30" s="143"/>
    </row>
    <row r="31" spans="1:40" s="2" customFormat="1">
      <c r="A31" s="50">
        <v>920</v>
      </c>
      <c r="B31" s="60" t="s">
        <v>101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1</v>
      </c>
      <c r="Y31" s="56"/>
      <c r="Z31" s="56"/>
      <c r="AA31" s="53"/>
      <c r="AB31" s="54"/>
      <c r="AC31" s="3">
        <f t="shared" si="0"/>
        <v>0.6</v>
      </c>
      <c r="AD31" s="143"/>
      <c r="AE31" s="143"/>
      <c r="AF31" s="143"/>
      <c r="AG31" s="143"/>
      <c r="AH31" s="143"/>
      <c r="AI31" s="143"/>
      <c r="AJ31" s="143"/>
      <c r="AK31" s="143"/>
    </row>
    <row r="32" spans="1:40" s="2" customFormat="1">
      <c r="A32" s="50">
        <v>921</v>
      </c>
      <c r="B32" s="60" t="s">
        <v>159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>
        <v>1</v>
      </c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2"/>
      <c r="Z32" s="52"/>
      <c r="AA32" s="53"/>
      <c r="AB32" s="54"/>
      <c r="AC32" s="3">
        <f t="shared" si="0"/>
        <v>0.8</v>
      </c>
      <c r="AD32" s="143">
        <v>2</v>
      </c>
      <c r="AE32" s="143">
        <v>0</v>
      </c>
      <c r="AF32" s="143">
        <v>1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</row>
    <row r="33" spans="1:37" s="2" customFormat="1" ht="15.75" thickBot="1">
      <c r="A33" s="47">
        <v>923</v>
      </c>
      <c r="B33" s="61" t="s">
        <v>159</v>
      </c>
      <c r="C33" s="58"/>
      <c r="D33" s="58"/>
      <c r="E33" s="58"/>
      <c r="F33" s="58"/>
      <c r="G33" s="58">
        <v>1</v>
      </c>
      <c r="H33" s="58"/>
      <c r="I33" s="58">
        <v>1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  <c r="Z33" s="59"/>
      <c r="AA33" s="48"/>
      <c r="AB33" s="49"/>
      <c r="AC33" s="3">
        <f t="shared" si="0"/>
        <v>0.4</v>
      </c>
      <c r="AD33" s="143">
        <v>5</v>
      </c>
      <c r="AE33" s="143">
        <v>0</v>
      </c>
      <c r="AF33" s="143">
        <v>2</v>
      </c>
      <c r="AG33" s="143">
        <v>0</v>
      </c>
      <c r="AH33" s="143">
        <v>0</v>
      </c>
      <c r="AI33" s="143">
        <v>0</v>
      </c>
      <c r="AJ33" s="143">
        <v>0</v>
      </c>
      <c r="AK33" s="143">
        <v>1</v>
      </c>
    </row>
    <row r="34" spans="1:37" s="2" customFormat="1">
      <c r="A34" s="118">
        <v>924</v>
      </c>
      <c r="B34" s="160" t="s">
        <v>101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>
        <v>1</v>
      </c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2"/>
      <c r="Z34" s="162"/>
      <c r="AA34" s="62"/>
      <c r="AB34" s="63"/>
      <c r="AC34" s="3">
        <f t="shared" si="0"/>
        <v>0.8</v>
      </c>
      <c r="AD34" s="143">
        <v>0</v>
      </c>
      <c r="AE34" s="143">
        <v>0</v>
      </c>
      <c r="AF34" s="143">
        <v>2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</row>
    <row r="35" spans="1:37" s="2" customFormat="1">
      <c r="A35" s="50">
        <v>925</v>
      </c>
      <c r="B35" s="60" t="s">
        <v>159</v>
      </c>
      <c r="C35" s="51"/>
      <c r="D35" s="51"/>
      <c r="E35" s="51"/>
      <c r="F35" s="51"/>
      <c r="G35" s="51"/>
      <c r="H35" s="51"/>
      <c r="I35" s="51">
        <v>1</v>
      </c>
      <c r="J35" s="51"/>
      <c r="K35" s="51"/>
      <c r="L35" s="51"/>
      <c r="M35" s="51">
        <v>1</v>
      </c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>
        <v>1</v>
      </c>
      <c r="Y35" s="52"/>
      <c r="Z35" s="52"/>
      <c r="AA35" s="53"/>
      <c r="AB35" s="54"/>
      <c r="AC35" s="3">
        <f t="shared" si="0"/>
        <v>1.6</v>
      </c>
      <c r="AD35" s="143"/>
      <c r="AE35" s="143"/>
      <c r="AF35" s="143"/>
      <c r="AG35" s="143"/>
      <c r="AH35" s="143"/>
      <c r="AI35" s="143"/>
      <c r="AJ35" s="143"/>
      <c r="AK35" s="143"/>
    </row>
    <row r="36" spans="1:37" s="2" customFormat="1">
      <c r="A36" s="50">
        <v>927</v>
      </c>
      <c r="B36" s="60" t="s">
        <v>159</v>
      </c>
      <c r="C36" s="51"/>
      <c r="D36" s="51"/>
      <c r="E36" s="51"/>
      <c r="F36" s="51">
        <v>1</v>
      </c>
      <c r="G36" s="51"/>
      <c r="H36" s="51"/>
      <c r="I36" s="51">
        <v>1</v>
      </c>
      <c r="J36" s="51"/>
      <c r="K36" s="51"/>
      <c r="L36" s="51"/>
      <c r="M36" s="51">
        <v>1</v>
      </c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2"/>
      <c r="Z36" s="52"/>
      <c r="AA36" s="53"/>
      <c r="AB36" s="54"/>
      <c r="AC36" s="3">
        <f t="shared" si="0"/>
        <v>1.2000000000000002</v>
      </c>
      <c r="AD36" s="143">
        <v>2</v>
      </c>
      <c r="AE36" s="143">
        <v>0</v>
      </c>
      <c r="AF36" s="143">
        <v>2</v>
      </c>
      <c r="AG36" s="143">
        <v>0</v>
      </c>
      <c r="AH36" s="143">
        <v>0</v>
      </c>
      <c r="AI36" s="143">
        <v>0</v>
      </c>
      <c r="AJ36" s="143">
        <v>0</v>
      </c>
      <c r="AK36" s="143">
        <v>0</v>
      </c>
    </row>
    <row r="37" spans="1:37" s="2" customFormat="1">
      <c r="A37" s="50">
        <v>929</v>
      </c>
      <c r="B37" s="60" t="s">
        <v>159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>
        <v>1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2"/>
      <c r="Z37" s="52"/>
      <c r="AA37" s="53"/>
      <c r="AB37" s="54"/>
      <c r="AC37" s="3">
        <f t="shared" si="0"/>
        <v>0.8</v>
      </c>
      <c r="AD37" s="143">
        <v>1</v>
      </c>
      <c r="AE37" s="143">
        <v>0</v>
      </c>
      <c r="AF37" s="143">
        <v>3</v>
      </c>
      <c r="AG37" s="143">
        <v>0</v>
      </c>
      <c r="AH37" s="143">
        <v>0</v>
      </c>
      <c r="AI37" s="143">
        <v>0</v>
      </c>
      <c r="AJ37" s="143">
        <v>0</v>
      </c>
      <c r="AK37" s="143">
        <v>1</v>
      </c>
    </row>
    <row r="38" spans="1:37" s="2" customFormat="1">
      <c r="A38" s="50">
        <v>930</v>
      </c>
      <c r="B38" s="60" t="s">
        <v>101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>
        <v>1</v>
      </c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6"/>
      <c r="Z38" s="56"/>
      <c r="AA38" s="53"/>
      <c r="AB38" s="54"/>
      <c r="AC38" s="3">
        <f t="shared" si="0"/>
        <v>0.8</v>
      </c>
      <c r="AD38" s="143">
        <v>5</v>
      </c>
      <c r="AE38" s="143">
        <v>0</v>
      </c>
      <c r="AF38" s="143">
        <v>2</v>
      </c>
      <c r="AG38" s="143">
        <v>0</v>
      </c>
      <c r="AH38" s="143">
        <v>0</v>
      </c>
      <c r="AI38" s="143">
        <v>0</v>
      </c>
      <c r="AJ38" s="143">
        <v>0</v>
      </c>
      <c r="AK38" s="143">
        <v>0</v>
      </c>
    </row>
    <row r="39" spans="1:37" s="2" customFormat="1">
      <c r="A39" s="50">
        <v>931</v>
      </c>
      <c r="B39" s="60" t="s">
        <v>92</v>
      </c>
      <c r="C39" s="51"/>
      <c r="D39" s="51"/>
      <c r="E39" s="51"/>
      <c r="F39" s="51"/>
      <c r="G39" s="51"/>
      <c r="H39" s="51"/>
      <c r="I39" s="51">
        <v>1</v>
      </c>
      <c r="J39" s="51"/>
      <c r="K39" s="51"/>
      <c r="L39" s="51"/>
      <c r="M39" s="51">
        <v>1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2"/>
      <c r="Z39" s="52"/>
      <c r="AA39" s="53"/>
      <c r="AB39" s="54"/>
      <c r="AC39" s="3">
        <f t="shared" si="0"/>
        <v>1</v>
      </c>
      <c r="AD39" s="143"/>
      <c r="AE39" s="143"/>
      <c r="AF39" s="143"/>
      <c r="AG39" s="143"/>
      <c r="AH39" s="143"/>
      <c r="AI39" s="143"/>
      <c r="AJ39" s="143"/>
      <c r="AK39" s="143"/>
    </row>
    <row r="40" spans="1:37" s="2" customFormat="1">
      <c r="A40" s="50">
        <v>933</v>
      </c>
      <c r="B40" s="60" t="s">
        <v>92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>
        <v>1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>
        <v>1</v>
      </c>
      <c r="Y40" s="52"/>
      <c r="Z40" s="52"/>
      <c r="AA40" s="53"/>
      <c r="AB40" s="54"/>
      <c r="AC40" s="3">
        <f t="shared" si="0"/>
        <v>1.4</v>
      </c>
      <c r="AD40" s="143">
        <v>1</v>
      </c>
      <c r="AE40" s="143">
        <v>0</v>
      </c>
      <c r="AF40" s="143">
        <v>1</v>
      </c>
      <c r="AG40" s="143">
        <v>0</v>
      </c>
      <c r="AH40" s="143">
        <v>0</v>
      </c>
      <c r="AI40" s="143">
        <v>0</v>
      </c>
      <c r="AJ40" s="143">
        <v>0</v>
      </c>
      <c r="AK40" s="143">
        <v>1</v>
      </c>
    </row>
    <row r="41" spans="1:37" s="2" customFormat="1">
      <c r="A41" s="50">
        <v>934</v>
      </c>
      <c r="B41" s="60" t="s">
        <v>101</v>
      </c>
      <c r="C41" s="55"/>
      <c r="D41" s="55"/>
      <c r="E41" s="55"/>
      <c r="F41" s="55"/>
      <c r="G41" s="55"/>
      <c r="H41" s="55"/>
      <c r="I41" s="55">
        <v>1</v>
      </c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6"/>
      <c r="Z41" s="56"/>
      <c r="AA41" s="53"/>
      <c r="AB41" s="54"/>
      <c r="AC41" s="3">
        <f t="shared" si="0"/>
        <v>0.2</v>
      </c>
      <c r="AD41" s="143"/>
      <c r="AE41" s="143"/>
      <c r="AF41" s="143"/>
      <c r="AG41" s="143"/>
      <c r="AH41" s="143"/>
      <c r="AI41" s="143"/>
      <c r="AJ41" s="143"/>
      <c r="AK41" s="143"/>
    </row>
    <row r="42" spans="1:37" s="2" customFormat="1">
      <c r="A42" s="50">
        <v>935</v>
      </c>
      <c r="B42" s="60" t="s">
        <v>92</v>
      </c>
      <c r="C42" s="51"/>
      <c r="D42" s="51" t="s">
        <v>90</v>
      </c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2"/>
      <c r="Z42" s="52"/>
      <c r="AA42" s="53"/>
      <c r="AB42" s="54"/>
      <c r="AC42" s="3">
        <f t="shared" ref="AC42:AC73" si="1">(SUM(E42:J42)*0.2)+(SUM(K42:L42)*0.5)+(SUM(M42:N42)*0.8)+(SUM(O42:R42)*0.9)+(SUM(S42:U42)*1)+(V42*0.5)+(W42*0.3)+(X42*0.6)</f>
        <v>0</v>
      </c>
      <c r="AD42" s="143"/>
      <c r="AE42" s="143"/>
      <c r="AF42" s="143"/>
      <c r="AG42" s="143"/>
      <c r="AH42" s="143"/>
      <c r="AI42" s="143"/>
      <c r="AJ42" s="143"/>
      <c r="AK42" s="143"/>
    </row>
    <row r="43" spans="1:37" s="2" customFormat="1">
      <c r="A43" s="50">
        <v>937</v>
      </c>
      <c r="B43" s="60" t="s">
        <v>92</v>
      </c>
      <c r="C43" s="51"/>
      <c r="D43" s="51"/>
      <c r="E43" s="51"/>
      <c r="F43" s="51">
        <v>1</v>
      </c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2"/>
      <c r="Z43" s="52"/>
      <c r="AA43" s="53"/>
      <c r="AB43" s="54"/>
      <c r="AC43" s="3">
        <f t="shared" si="1"/>
        <v>0.2</v>
      </c>
      <c r="AD43" s="143"/>
      <c r="AE43" s="143"/>
      <c r="AF43" s="143"/>
      <c r="AG43" s="143"/>
      <c r="AH43" s="143"/>
      <c r="AI43" s="143"/>
      <c r="AJ43" s="143"/>
      <c r="AK43" s="143"/>
    </row>
    <row r="44" spans="1:37" s="2" customFormat="1">
      <c r="A44" s="50">
        <v>939</v>
      </c>
      <c r="B44" s="60" t="s">
        <v>92</v>
      </c>
      <c r="C44" s="51"/>
      <c r="D44" s="51" t="s">
        <v>90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2"/>
      <c r="Z44" s="52"/>
      <c r="AA44" s="53"/>
      <c r="AB44" s="54"/>
      <c r="AC44" s="3">
        <f t="shared" si="1"/>
        <v>0</v>
      </c>
      <c r="AD44" s="143">
        <v>0</v>
      </c>
      <c r="AE44" s="143">
        <v>0</v>
      </c>
      <c r="AF44" s="143">
        <v>1</v>
      </c>
      <c r="AG44" s="143">
        <v>0</v>
      </c>
      <c r="AH44" s="143">
        <v>0</v>
      </c>
      <c r="AI44" s="143">
        <v>0</v>
      </c>
      <c r="AJ44" s="143">
        <v>0</v>
      </c>
      <c r="AK44" s="143">
        <v>0</v>
      </c>
    </row>
    <row r="45" spans="1:37" s="2" customFormat="1">
      <c r="A45" s="50">
        <v>940</v>
      </c>
      <c r="B45" s="60" t="s">
        <v>101</v>
      </c>
      <c r="C45" s="55"/>
      <c r="D45" s="55"/>
      <c r="E45" s="55"/>
      <c r="F45" s="55"/>
      <c r="G45" s="55"/>
      <c r="H45" s="55">
        <v>1</v>
      </c>
      <c r="I45" s="55">
        <v>1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6"/>
      <c r="Z45" s="56"/>
      <c r="AA45" s="53"/>
      <c r="AB45" s="54"/>
      <c r="AC45" s="3">
        <f t="shared" si="1"/>
        <v>0.4</v>
      </c>
      <c r="AD45" s="143"/>
      <c r="AE45" s="143"/>
      <c r="AF45" s="143"/>
      <c r="AG45" s="143"/>
      <c r="AH45" s="144"/>
      <c r="AI45" s="144"/>
      <c r="AJ45" s="144"/>
      <c r="AK45" s="144"/>
    </row>
    <row r="46" spans="1:37" s="2" customFormat="1">
      <c r="A46" s="50">
        <v>941</v>
      </c>
      <c r="B46" s="60" t="s">
        <v>92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>
        <v>1</v>
      </c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2"/>
      <c r="Z46" s="52"/>
      <c r="AA46" s="53"/>
      <c r="AB46" s="54"/>
      <c r="AC46" s="3">
        <f t="shared" si="1"/>
        <v>0.8</v>
      </c>
      <c r="AD46" s="143">
        <v>2</v>
      </c>
      <c r="AE46" s="143">
        <v>0</v>
      </c>
      <c r="AF46" s="143">
        <v>1</v>
      </c>
      <c r="AG46" s="143">
        <v>0</v>
      </c>
      <c r="AH46" s="143">
        <v>0</v>
      </c>
      <c r="AI46" s="143">
        <v>0</v>
      </c>
      <c r="AJ46" s="143">
        <v>0</v>
      </c>
      <c r="AK46" s="143">
        <v>0</v>
      </c>
    </row>
    <row r="47" spans="1:37" s="2" customFormat="1">
      <c r="A47" s="50">
        <v>943</v>
      </c>
      <c r="B47" s="60" t="s">
        <v>92</v>
      </c>
      <c r="C47" s="51"/>
      <c r="D47" s="51"/>
      <c r="E47" s="51"/>
      <c r="F47" s="51"/>
      <c r="G47" s="51"/>
      <c r="H47" s="51">
        <v>1</v>
      </c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2"/>
      <c r="Z47" s="52"/>
      <c r="AA47" s="53"/>
      <c r="AB47" s="54"/>
      <c r="AC47" s="3">
        <f t="shared" si="1"/>
        <v>0.2</v>
      </c>
      <c r="AD47" s="143"/>
      <c r="AE47" s="143"/>
      <c r="AF47" s="143"/>
      <c r="AG47" s="143"/>
      <c r="AH47" s="143"/>
      <c r="AI47" s="143"/>
      <c r="AJ47" s="143"/>
      <c r="AK47" s="143"/>
    </row>
    <row r="48" spans="1:37" s="2" customFormat="1">
      <c r="A48" s="50">
        <v>944</v>
      </c>
      <c r="B48" s="60" t="s">
        <v>101</v>
      </c>
      <c r="C48" s="55"/>
      <c r="D48" s="55"/>
      <c r="E48" s="55"/>
      <c r="F48" s="55">
        <v>1</v>
      </c>
      <c r="G48" s="55"/>
      <c r="H48" s="55"/>
      <c r="I48" s="55">
        <v>1</v>
      </c>
      <c r="J48" s="55"/>
      <c r="K48" s="55"/>
      <c r="L48" s="55"/>
      <c r="M48" s="55">
        <v>1</v>
      </c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6"/>
      <c r="Z48" s="56"/>
      <c r="AA48" s="53"/>
      <c r="AB48" s="54"/>
      <c r="AC48" s="3">
        <f t="shared" si="1"/>
        <v>1.2000000000000002</v>
      </c>
      <c r="AD48" s="143">
        <v>4</v>
      </c>
      <c r="AE48" s="143">
        <v>0</v>
      </c>
      <c r="AF48" s="143">
        <v>2</v>
      </c>
      <c r="AG48" s="143">
        <v>0</v>
      </c>
      <c r="AH48" s="143">
        <v>0</v>
      </c>
      <c r="AI48" s="143">
        <v>0</v>
      </c>
      <c r="AJ48" s="143">
        <v>0</v>
      </c>
      <c r="AK48" s="143">
        <v>1</v>
      </c>
    </row>
    <row r="49" spans="1:37" s="2" customFormat="1">
      <c r="A49" s="50">
        <v>945</v>
      </c>
      <c r="B49" s="60" t="s">
        <v>92</v>
      </c>
      <c r="C49" s="51"/>
      <c r="D49" s="51"/>
      <c r="E49" s="51"/>
      <c r="F49" s="51"/>
      <c r="G49" s="51"/>
      <c r="H49" s="51"/>
      <c r="I49" s="51">
        <v>1</v>
      </c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2"/>
      <c r="Z49" s="52"/>
      <c r="AA49" s="53"/>
      <c r="AB49" s="54"/>
      <c r="AC49" s="3">
        <f t="shared" si="1"/>
        <v>0.2</v>
      </c>
      <c r="AD49" s="143">
        <v>4</v>
      </c>
      <c r="AE49" s="143">
        <v>0</v>
      </c>
      <c r="AF49" s="143">
        <v>0</v>
      </c>
      <c r="AG49" s="143">
        <v>0</v>
      </c>
      <c r="AH49" s="143">
        <v>0</v>
      </c>
      <c r="AI49" s="143">
        <v>0</v>
      </c>
      <c r="AJ49" s="143">
        <v>0</v>
      </c>
      <c r="AK49" s="143">
        <v>3</v>
      </c>
    </row>
    <row r="50" spans="1:37" s="2" customFormat="1">
      <c r="A50" s="50">
        <v>947</v>
      </c>
      <c r="B50" s="60" t="s">
        <v>92</v>
      </c>
      <c r="C50" s="51"/>
      <c r="D50" s="51"/>
      <c r="E50" s="51"/>
      <c r="F50" s="51">
        <v>1</v>
      </c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>
        <v>1</v>
      </c>
      <c r="Y50" s="52"/>
      <c r="Z50" s="52"/>
      <c r="AA50" s="53"/>
      <c r="AB50" s="54"/>
      <c r="AC50" s="3">
        <f t="shared" si="1"/>
        <v>0.8</v>
      </c>
      <c r="AD50" s="143"/>
      <c r="AE50" s="143"/>
      <c r="AF50" s="143"/>
      <c r="AG50" s="143"/>
      <c r="AH50" s="143"/>
      <c r="AI50" s="143"/>
      <c r="AJ50" s="143"/>
      <c r="AK50" s="143"/>
    </row>
    <row r="51" spans="1:37" s="2" customFormat="1">
      <c r="A51" s="50">
        <v>949</v>
      </c>
      <c r="B51" s="60" t="s">
        <v>92</v>
      </c>
      <c r="C51" s="51"/>
      <c r="D51" s="51"/>
      <c r="E51" s="51"/>
      <c r="F51" s="51"/>
      <c r="G51" s="51"/>
      <c r="H51" s="51"/>
      <c r="I51" s="51">
        <v>1</v>
      </c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>
        <v>1</v>
      </c>
      <c r="Y51" s="52"/>
      <c r="Z51" s="52"/>
      <c r="AA51" s="53"/>
      <c r="AB51" s="54"/>
      <c r="AC51" s="3">
        <f t="shared" si="1"/>
        <v>0.8</v>
      </c>
      <c r="AD51" s="143"/>
      <c r="AE51" s="143"/>
      <c r="AF51" s="143"/>
      <c r="AG51" s="143"/>
      <c r="AH51" s="143"/>
      <c r="AI51" s="143"/>
      <c r="AJ51" s="143"/>
      <c r="AK51" s="143"/>
    </row>
    <row r="52" spans="1:37" s="2" customFormat="1">
      <c r="A52" s="50">
        <v>950</v>
      </c>
      <c r="B52" s="60" t="s">
        <v>101</v>
      </c>
      <c r="C52" s="55"/>
      <c r="D52" s="55"/>
      <c r="E52" s="55"/>
      <c r="F52" s="55">
        <v>1</v>
      </c>
      <c r="G52" s="55"/>
      <c r="H52" s="55"/>
      <c r="I52" s="55">
        <v>1</v>
      </c>
      <c r="J52" s="55"/>
      <c r="K52" s="55"/>
      <c r="L52" s="55"/>
      <c r="M52" s="55">
        <v>1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>
        <v>1</v>
      </c>
      <c r="Y52" s="56"/>
      <c r="Z52" s="56"/>
      <c r="AA52" s="53"/>
      <c r="AB52" s="54"/>
      <c r="AC52" s="3">
        <f t="shared" si="1"/>
        <v>1.8000000000000003</v>
      </c>
      <c r="AD52" s="143">
        <v>3</v>
      </c>
      <c r="AE52" s="143">
        <v>0</v>
      </c>
      <c r="AF52" s="143">
        <v>1</v>
      </c>
      <c r="AG52" s="143">
        <v>0</v>
      </c>
      <c r="AH52" s="143">
        <v>0</v>
      </c>
      <c r="AI52" s="143">
        <v>0</v>
      </c>
      <c r="AJ52" s="143">
        <v>1</v>
      </c>
      <c r="AK52" s="143">
        <v>2</v>
      </c>
    </row>
    <row r="53" spans="1:37" s="2" customFormat="1">
      <c r="A53" s="50">
        <v>951</v>
      </c>
      <c r="B53" s="60" t="s">
        <v>92</v>
      </c>
      <c r="C53" s="51"/>
      <c r="D53" s="51"/>
      <c r="E53" s="51"/>
      <c r="F53" s="51">
        <v>1</v>
      </c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>
        <v>1</v>
      </c>
      <c r="Y53" s="52"/>
      <c r="Z53" s="52"/>
      <c r="AA53" s="53"/>
      <c r="AB53" s="54"/>
      <c r="AC53" s="3">
        <f t="shared" si="1"/>
        <v>0.8</v>
      </c>
      <c r="AD53" s="143">
        <v>8</v>
      </c>
      <c r="AE53" s="143">
        <v>0</v>
      </c>
      <c r="AF53" s="143">
        <v>0</v>
      </c>
      <c r="AG53" s="143">
        <v>0</v>
      </c>
      <c r="AH53" s="143">
        <v>0</v>
      </c>
      <c r="AI53" s="143">
        <v>0</v>
      </c>
      <c r="AJ53" s="143">
        <v>0</v>
      </c>
      <c r="AK53" s="143">
        <v>1</v>
      </c>
    </row>
    <row r="54" spans="1:37" s="2" customFormat="1">
      <c r="A54" s="50">
        <v>953</v>
      </c>
      <c r="B54" s="60" t="s">
        <v>92</v>
      </c>
      <c r="C54" s="51"/>
      <c r="D54" s="51"/>
      <c r="E54" s="51"/>
      <c r="F54" s="51"/>
      <c r="G54" s="51"/>
      <c r="H54" s="51"/>
      <c r="I54" s="51">
        <v>1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2"/>
      <c r="Z54" s="52"/>
      <c r="AA54" s="53"/>
      <c r="AB54" s="54"/>
      <c r="AC54" s="3">
        <f t="shared" si="1"/>
        <v>0.2</v>
      </c>
      <c r="AD54" s="143"/>
      <c r="AE54" s="143"/>
      <c r="AF54" s="143"/>
      <c r="AG54" s="143"/>
      <c r="AH54" s="143"/>
      <c r="AI54" s="143"/>
      <c r="AJ54" s="143"/>
      <c r="AK54" s="143"/>
    </row>
    <row r="55" spans="1:37" s="2" customFormat="1">
      <c r="A55" s="50">
        <v>954</v>
      </c>
      <c r="B55" s="60" t="s">
        <v>101</v>
      </c>
      <c r="C55" s="55"/>
      <c r="D55" s="55"/>
      <c r="E55" s="55"/>
      <c r="F55" s="55"/>
      <c r="G55" s="55"/>
      <c r="H55" s="55"/>
      <c r="I55" s="55">
        <v>1</v>
      </c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>
        <v>1</v>
      </c>
      <c r="X55" s="55">
        <v>1</v>
      </c>
      <c r="Y55" s="56"/>
      <c r="Z55" s="56"/>
      <c r="AA55" s="53"/>
      <c r="AB55" s="54"/>
      <c r="AC55" s="3">
        <f t="shared" si="1"/>
        <v>1.1000000000000001</v>
      </c>
      <c r="AD55" s="143">
        <v>1</v>
      </c>
      <c r="AE55" s="143">
        <v>0</v>
      </c>
      <c r="AF55" s="143">
        <v>0</v>
      </c>
      <c r="AG55" s="143">
        <v>0</v>
      </c>
      <c r="AH55" s="143">
        <v>0</v>
      </c>
      <c r="AI55" s="143">
        <v>0</v>
      </c>
      <c r="AJ55" s="143">
        <v>2</v>
      </c>
      <c r="AK55" s="143">
        <v>1</v>
      </c>
    </row>
    <row r="56" spans="1:37" s="2" customFormat="1">
      <c r="A56" s="50">
        <v>955</v>
      </c>
      <c r="B56" s="60" t="s">
        <v>92</v>
      </c>
      <c r="C56" s="51"/>
      <c r="D56" s="51"/>
      <c r="E56" s="51"/>
      <c r="F56" s="51"/>
      <c r="G56" s="51"/>
      <c r="H56" s="51"/>
      <c r="I56" s="51">
        <v>1</v>
      </c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2"/>
      <c r="Z56" s="52"/>
      <c r="AA56" s="53"/>
      <c r="AB56" s="54"/>
      <c r="AC56" s="3">
        <f t="shared" si="1"/>
        <v>0.2</v>
      </c>
      <c r="AD56" s="143"/>
      <c r="AE56" s="143"/>
      <c r="AF56" s="143"/>
      <c r="AG56" s="143"/>
      <c r="AH56" s="143"/>
      <c r="AI56" s="143"/>
      <c r="AJ56" s="143"/>
      <c r="AK56" s="143"/>
    </row>
    <row r="57" spans="1:37" s="2" customFormat="1" ht="15.75" thickBot="1">
      <c r="A57" s="47">
        <v>957</v>
      </c>
      <c r="B57" s="61" t="s">
        <v>92</v>
      </c>
      <c r="C57" s="58"/>
      <c r="D57" s="58"/>
      <c r="E57" s="58"/>
      <c r="F57" s="58"/>
      <c r="G57" s="58"/>
      <c r="H57" s="58"/>
      <c r="I57" s="58">
        <v>1</v>
      </c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9"/>
      <c r="Z57" s="59"/>
      <c r="AA57" s="48"/>
      <c r="AB57" s="49"/>
      <c r="AC57" s="3">
        <f t="shared" si="1"/>
        <v>0.2</v>
      </c>
      <c r="AD57" s="143"/>
      <c r="AE57" s="143"/>
      <c r="AF57" s="143"/>
      <c r="AG57" s="143"/>
      <c r="AH57" s="143"/>
      <c r="AI57" s="143"/>
      <c r="AJ57" s="143"/>
      <c r="AK57" s="143"/>
    </row>
    <row r="58" spans="1:37" s="2" customFormat="1">
      <c r="A58" s="118">
        <v>959</v>
      </c>
      <c r="B58" s="160" t="s">
        <v>92</v>
      </c>
      <c r="C58" s="163"/>
      <c r="D58" s="163"/>
      <c r="E58" s="163"/>
      <c r="F58" s="163"/>
      <c r="G58" s="163"/>
      <c r="H58" s="163"/>
      <c r="I58" s="163">
        <v>1</v>
      </c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4"/>
      <c r="Z58" s="164"/>
      <c r="AA58" s="62"/>
      <c r="AB58" s="63"/>
      <c r="AC58" s="3">
        <f t="shared" si="1"/>
        <v>0.2</v>
      </c>
      <c r="AD58" s="143"/>
      <c r="AE58" s="143"/>
      <c r="AF58" s="143"/>
      <c r="AG58" s="143"/>
      <c r="AH58" s="143"/>
      <c r="AI58" s="143"/>
      <c r="AJ58" s="143"/>
      <c r="AK58" s="143"/>
    </row>
    <row r="59" spans="1:37" s="2" customFormat="1">
      <c r="A59" s="50">
        <v>960</v>
      </c>
      <c r="B59" s="60" t="s">
        <v>101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>
        <v>1</v>
      </c>
      <c r="X59" s="55"/>
      <c r="Y59" s="56"/>
      <c r="Z59" s="56"/>
      <c r="AA59" s="53"/>
      <c r="AB59" s="54"/>
      <c r="AC59" s="3">
        <f t="shared" si="1"/>
        <v>0.3</v>
      </c>
      <c r="AD59" s="143">
        <v>0</v>
      </c>
      <c r="AE59" s="143">
        <v>0</v>
      </c>
      <c r="AF59" s="143">
        <v>1</v>
      </c>
      <c r="AG59" s="143">
        <v>0</v>
      </c>
      <c r="AH59" s="143">
        <v>0</v>
      </c>
      <c r="AI59" s="143">
        <v>0</v>
      </c>
      <c r="AJ59" s="143">
        <v>2</v>
      </c>
      <c r="AK59" s="143">
        <v>0</v>
      </c>
    </row>
    <row r="60" spans="1:37" s="2" customFormat="1">
      <c r="A60" s="50">
        <v>961</v>
      </c>
      <c r="B60" s="60" t="s">
        <v>92</v>
      </c>
      <c r="C60" s="51"/>
      <c r="D60" s="51"/>
      <c r="E60" s="51"/>
      <c r="F60" s="51"/>
      <c r="G60" s="51"/>
      <c r="H60" s="51"/>
      <c r="I60" s="51">
        <v>1</v>
      </c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2"/>
      <c r="Z60" s="52"/>
      <c r="AA60" s="53"/>
      <c r="AB60" s="54"/>
      <c r="AC60" s="3">
        <f t="shared" si="1"/>
        <v>0.2</v>
      </c>
      <c r="AD60" s="143"/>
      <c r="AE60" s="143"/>
      <c r="AF60" s="143"/>
      <c r="AG60" s="143"/>
      <c r="AH60" s="143"/>
      <c r="AI60" s="143"/>
      <c r="AJ60" s="143"/>
      <c r="AK60" s="143"/>
    </row>
    <row r="61" spans="1:37" s="2" customFormat="1">
      <c r="A61" s="50">
        <v>963</v>
      </c>
      <c r="B61" s="60" t="s">
        <v>92</v>
      </c>
      <c r="C61" s="51"/>
      <c r="D61" s="51"/>
      <c r="E61" s="51"/>
      <c r="F61" s="51"/>
      <c r="G61" s="51"/>
      <c r="H61" s="51"/>
      <c r="I61" s="51">
        <v>1</v>
      </c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2"/>
      <c r="Z61" s="52"/>
      <c r="AA61" s="53"/>
      <c r="AB61" s="54"/>
      <c r="AC61" s="3">
        <f t="shared" si="1"/>
        <v>0.2</v>
      </c>
      <c r="AD61" s="143"/>
      <c r="AE61" s="143"/>
      <c r="AF61" s="143"/>
      <c r="AG61" s="143"/>
      <c r="AH61" s="143"/>
      <c r="AI61" s="143"/>
      <c r="AJ61" s="143"/>
      <c r="AK61" s="143"/>
    </row>
    <row r="62" spans="1:37" s="2" customFormat="1">
      <c r="A62" s="50">
        <v>964</v>
      </c>
      <c r="B62" s="60" t="s">
        <v>101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>
        <v>1</v>
      </c>
      <c r="N62" s="55"/>
      <c r="O62" s="55"/>
      <c r="P62" s="55"/>
      <c r="Q62" s="55"/>
      <c r="R62" s="55"/>
      <c r="S62" s="55"/>
      <c r="T62" s="55"/>
      <c r="U62" s="55"/>
      <c r="V62" s="55"/>
      <c r="W62" s="55">
        <v>1</v>
      </c>
      <c r="X62" s="55"/>
      <c r="Y62" s="56"/>
      <c r="Z62" s="56"/>
      <c r="AA62" s="53"/>
      <c r="AB62" s="54"/>
      <c r="AC62" s="3">
        <f t="shared" si="1"/>
        <v>1.1000000000000001</v>
      </c>
      <c r="AD62" s="143">
        <v>1</v>
      </c>
      <c r="AE62" s="143">
        <v>0</v>
      </c>
      <c r="AF62" s="143">
        <v>1</v>
      </c>
      <c r="AG62" s="143">
        <v>0</v>
      </c>
      <c r="AH62" s="143">
        <v>0</v>
      </c>
      <c r="AI62" s="143">
        <v>0</v>
      </c>
      <c r="AJ62" s="143">
        <v>1</v>
      </c>
      <c r="AK62" s="143">
        <v>0</v>
      </c>
    </row>
    <row r="63" spans="1:37" s="2" customFormat="1">
      <c r="A63" s="50">
        <v>965</v>
      </c>
      <c r="B63" s="60" t="s">
        <v>92</v>
      </c>
      <c r="C63" s="51"/>
      <c r="D63" s="51"/>
      <c r="E63" s="51"/>
      <c r="F63" s="51"/>
      <c r="G63" s="51"/>
      <c r="H63" s="51"/>
      <c r="I63" s="51">
        <v>1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52"/>
      <c r="AA63" s="53"/>
      <c r="AB63" s="54"/>
      <c r="AC63" s="3">
        <f t="shared" si="1"/>
        <v>0.2</v>
      </c>
      <c r="AD63" s="143">
        <v>2</v>
      </c>
      <c r="AE63" s="143">
        <v>0</v>
      </c>
      <c r="AF63" s="143">
        <v>0</v>
      </c>
      <c r="AG63" s="143">
        <v>0</v>
      </c>
      <c r="AH63" s="143">
        <v>0</v>
      </c>
      <c r="AI63" s="143">
        <v>0</v>
      </c>
      <c r="AJ63" s="143">
        <v>1</v>
      </c>
      <c r="AK63" s="143">
        <v>0</v>
      </c>
    </row>
    <row r="64" spans="1:37" s="2" customFormat="1">
      <c r="A64" s="50">
        <v>966</v>
      </c>
      <c r="B64" s="60" t="s">
        <v>101</v>
      </c>
      <c r="C64" s="55"/>
      <c r="D64" s="55"/>
      <c r="E64" s="55"/>
      <c r="F64" s="55"/>
      <c r="G64" s="55"/>
      <c r="H64" s="55">
        <v>1</v>
      </c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6"/>
      <c r="Z64" s="56"/>
      <c r="AA64" s="53"/>
      <c r="AB64" s="54"/>
      <c r="AC64" s="3">
        <f t="shared" si="1"/>
        <v>0.2</v>
      </c>
      <c r="AD64" s="143">
        <v>3</v>
      </c>
      <c r="AE64" s="143">
        <v>0</v>
      </c>
      <c r="AF64" s="143">
        <v>0</v>
      </c>
      <c r="AG64" s="143">
        <v>0</v>
      </c>
      <c r="AH64" s="143">
        <v>0</v>
      </c>
      <c r="AI64" s="143">
        <v>0</v>
      </c>
      <c r="AJ64" s="143">
        <v>1</v>
      </c>
      <c r="AK64" s="143">
        <v>0</v>
      </c>
    </row>
    <row r="65" spans="1:40" s="2" customFormat="1">
      <c r="A65" s="50">
        <v>967</v>
      </c>
      <c r="B65" s="60" t="s">
        <v>92</v>
      </c>
      <c r="C65" s="51"/>
      <c r="D65" s="51"/>
      <c r="E65" s="51"/>
      <c r="F65" s="51"/>
      <c r="G65" s="51"/>
      <c r="H65" s="51"/>
      <c r="I65" s="51">
        <v>1</v>
      </c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>
        <v>1</v>
      </c>
      <c r="X65" s="51"/>
      <c r="Y65" s="52"/>
      <c r="Z65" s="52"/>
      <c r="AA65" s="53"/>
      <c r="AB65" s="54"/>
      <c r="AC65" s="3">
        <f t="shared" si="1"/>
        <v>0.5</v>
      </c>
      <c r="AD65" s="143">
        <v>3</v>
      </c>
      <c r="AE65" s="143">
        <v>0</v>
      </c>
      <c r="AF65" s="143">
        <v>2</v>
      </c>
      <c r="AG65" s="143">
        <v>0</v>
      </c>
      <c r="AH65" s="143">
        <v>0</v>
      </c>
      <c r="AI65" s="143">
        <v>0</v>
      </c>
      <c r="AJ65" s="143">
        <v>3</v>
      </c>
      <c r="AK65" s="143">
        <v>0</v>
      </c>
    </row>
    <row r="66" spans="1:40" s="2" customFormat="1">
      <c r="A66" s="50">
        <v>968</v>
      </c>
      <c r="B66" s="60" t="s">
        <v>101</v>
      </c>
      <c r="C66" s="55"/>
      <c r="D66" s="55"/>
      <c r="E66" s="55"/>
      <c r="F66" s="55"/>
      <c r="G66" s="55">
        <v>1</v>
      </c>
      <c r="H66" s="55"/>
      <c r="I66" s="55">
        <v>1</v>
      </c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>
        <v>1</v>
      </c>
      <c r="X66" s="55"/>
      <c r="Y66" s="56"/>
      <c r="Z66" s="56"/>
      <c r="AA66" s="53"/>
      <c r="AB66" s="54"/>
      <c r="AC66" s="3">
        <f t="shared" si="1"/>
        <v>0.7</v>
      </c>
      <c r="AD66" s="143">
        <v>4</v>
      </c>
      <c r="AE66" s="143">
        <v>0</v>
      </c>
      <c r="AF66" s="143">
        <v>1</v>
      </c>
      <c r="AG66" s="143">
        <v>0</v>
      </c>
      <c r="AH66" s="143">
        <v>0</v>
      </c>
      <c r="AI66" s="143">
        <v>0</v>
      </c>
      <c r="AJ66" s="143">
        <v>2</v>
      </c>
      <c r="AK66" s="143">
        <v>1</v>
      </c>
      <c r="AN66" s="28"/>
    </row>
    <row r="67" spans="1:40" s="2" customFormat="1">
      <c r="A67" s="50">
        <v>969</v>
      </c>
      <c r="B67" s="60" t="s">
        <v>92</v>
      </c>
      <c r="C67" s="51"/>
      <c r="D67" s="51"/>
      <c r="E67" s="51"/>
      <c r="F67" s="51"/>
      <c r="G67" s="51"/>
      <c r="H67" s="51">
        <v>1</v>
      </c>
      <c r="I67" s="51"/>
      <c r="J67" s="51"/>
      <c r="K67" s="51"/>
      <c r="L67" s="51"/>
      <c r="M67" s="51">
        <v>1</v>
      </c>
      <c r="N67" s="51"/>
      <c r="O67" s="51"/>
      <c r="P67" s="51"/>
      <c r="Q67" s="51"/>
      <c r="R67" s="51"/>
      <c r="S67" s="51"/>
      <c r="T67" s="51"/>
      <c r="U67" s="51"/>
      <c r="V67" s="51"/>
      <c r="W67" s="51">
        <v>1</v>
      </c>
      <c r="X67" s="51"/>
      <c r="Y67" s="52"/>
      <c r="Z67" s="52"/>
      <c r="AA67" s="53"/>
      <c r="AB67" s="54"/>
      <c r="AC67" s="3">
        <f t="shared" si="1"/>
        <v>1.3</v>
      </c>
      <c r="AD67" s="143"/>
      <c r="AE67" s="143"/>
      <c r="AF67" s="143"/>
      <c r="AG67" s="143"/>
      <c r="AH67" s="143"/>
      <c r="AI67" s="143"/>
      <c r="AJ67" s="143"/>
      <c r="AK67" s="143"/>
      <c r="AN67" s="28"/>
    </row>
    <row r="68" spans="1:40" s="2" customFormat="1">
      <c r="A68" s="50">
        <v>970</v>
      </c>
      <c r="B68" s="60" t="s">
        <v>101</v>
      </c>
      <c r="C68" s="55"/>
      <c r="D68" s="55"/>
      <c r="E68" s="55"/>
      <c r="F68" s="55">
        <v>1</v>
      </c>
      <c r="G68" s="55"/>
      <c r="H68" s="55"/>
      <c r="I68" s="55">
        <v>1</v>
      </c>
      <c r="J68" s="55"/>
      <c r="K68" s="55"/>
      <c r="L68" s="55"/>
      <c r="M68" s="55">
        <v>1</v>
      </c>
      <c r="N68" s="55"/>
      <c r="O68" s="55"/>
      <c r="P68" s="55"/>
      <c r="Q68" s="55"/>
      <c r="R68" s="55"/>
      <c r="S68" s="55"/>
      <c r="T68" s="55"/>
      <c r="U68" s="55"/>
      <c r="V68" s="55"/>
      <c r="W68" s="55">
        <v>1</v>
      </c>
      <c r="X68" s="55">
        <v>1</v>
      </c>
      <c r="Y68" s="56"/>
      <c r="Z68" s="56"/>
      <c r="AA68" s="53"/>
      <c r="AB68" s="54"/>
      <c r="AC68" s="3">
        <f t="shared" si="1"/>
        <v>2.1</v>
      </c>
      <c r="AD68" s="143">
        <v>2</v>
      </c>
      <c r="AE68" s="143">
        <v>0</v>
      </c>
      <c r="AF68" s="143">
        <v>1</v>
      </c>
      <c r="AG68" s="143">
        <v>0</v>
      </c>
      <c r="AH68" s="143">
        <v>0</v>
      </c>
      <c r="AI68" s="143">
        <v>0</v>
      </c>
      <c r="AJ68" s="143">
        <v>2</v>
      </c>
      <c r="AK68" s="143">
        <v>2</v>
      </c>
      <c r="AN68" s="28"/>
    </row>
    <row r="69" spans="1:40" s="2" customFormat="1">
      <c r="A69" s="50">
        <v>971</v>
      </c>
      <c r="B69" s="60" t="s">
        <v>92</v>
      </c>
      <c r="C69" s="51"/>
      <c r="D69" s="51"/>
      <c r="E69" s="51"/>
      <c r="F69" s="51"/>
      <c r="G69" s="51"/>
      <c r="H69" s="51"/>
      <c r="I69" s="51">
        <v>1</v>
      </c>
      <c r="J69" s="51"/>
      <c r="K69" s="51"/>
      <c r="L69" s="51"/>
      <c r="M69" s="51">
        <v>1</v>
      </c>
      <c r="N69" s="51"/>
      <c r="O69" s="51"/>
      <c r="P69" s="51"/>
      <c r="Q69" s="51"/>
      <c r="R69" s="51"/>
      <c r="S69" s="51"/>
      <c r="T69" s="51"/>
      <c r="U69" s="51"/>
      <c r="V69" s="51"/>
      <c r="W69" s="51">
        <v>1</v>
      </c>
      <c r="X69" s="51"/>
      <c r="Y69" s="52"/>
      <c r="Z69" s="52"/>
      <c r="AA69" s="53"/>
      <c r="AB69" s="54"/>
      <c r="AC69" s="3">
        <f t="shared" si="1"/>
        <v>1.3</v>
      </c>
      <c r="AD69" s="143">
        <v>1</v>
      </c>
      <c r="AE69" s="143">
        <v>0</v>
      </c>
      <c r="AF69" s="143">
        <v>1</v>
      </c>
      <c r="AG69" s="143">
        <v>0</v>
      </c>
      <c r="AH69" s="143">
        <v>0</v>
      </c>
      <c r="AI69" s="143">
        <v>0</v>
      </c>
      <c r="AJ69" s="143">
        <v>2</v>
      </c>
      <c r="AK69" s="143">
        <v>0</v>
      </c>
      <c r="AN69" s="28"/>
    </row>
    <row r="70" spans="1:40" s="2" customFormat="1">
      <c r="A70" s="50">
        <v>972</v>
      </c>
      <c r="B70" s="60" t="s">
        <v>101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>
        <v>1</v>
      </c>
      <c r="X70" s="55">
        <v>1</v>
      </c>
      <c r="Y70" s="56"/>
      <c r="Z70" s="56"/>
      <c r="AA70" s="53"/>
      <c r="AB70" s="54"/>
      <c r="AC70" s="3">
        <f t="shared" si="1"/>
        <v>0.89999999999999991</v>
      </c>
      <c r="AD70" s="143">
        <v>1</v>
      </c>
      <c r="AE70" s="143">
        <v>0</v>
      </c>
      <c r="AF70" s="143">
        <v>2</v>
      </c>
      <c r="AG70" s="143">
        <v>0</v>
      </c>
      <c r="AH70" s="143">
        <v>0</v>
      </c>
      <c r="AI70" s="143">
        <v>0</v>
      </c>
      <c r="AJ70" s="143">
        <v>2</v>
      </c>
      <c r="AK70" s="143">
        <v>3</v>
      </c>
      <c r="AN70" s="28"/>
    </row>
    <row r="71" spans="1:40" s="2" customFormat="1">
      <c r="A71" s="50">
        <v>973</v>
      </c>
      <c r="B71" s="60" t="s">
        <v>92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>
        <v>1</v>
      </c>
      <c r="X71" s="51"/>
      <c r="Y71" s="52"/>
      <c r="Z71" s="52"/>
      <c r="AA71" s="53"/>
      <c r="AB71" s="54"/>
      <c r="AC71" s="3">
        <f t="shared" si="1"/>
        <v>0.3</v>
      </c>
      <c r="AD71" s="143">
        <v>1</v>
      </c>
      <c r="AE71" s="143">
        <v>0</v>
      </c>
      <c r="AF71" s="143">
        <v>1</v>
      </c>
      <c r="AG71" s="143">
        <v>0</v>
      </c>
      <c r="AH71" s="143">
        <v>0</v>
      </c>
      <c r="AI71" s="143">
        <v>0</v>
      </c>
      <c r="AJ71" s="143">
        <v>2</v>
      </c>
      <c r="AK71" s="143">
        <v>0</v>
      </c>
      <c r="AN71" s="28"/>
    </row>
    <row r="72" spans="1:40" s="2" customFormat="1">
      <c r="A72" s="50">
        <v>974</v>
      </c>
      <c r="B72" s="60" t="s">
        <v>101</v>
      </c>
      <c r="C72" s="55"/>
      <c r="D72" s="55"/>
      <c r="E72" s="55"/>
      <c r="F72" s="55"/>
      <c r="G72" s="55"/>
      <c r="H72" s="55"/>
      <c r="I72" s="55">
        <v>1</v>
      </c>
      <c r="J72" s="55"/>
      <c r="K72" s="55"/>
      <c r="L72" s="55"/>
      <c r="M72" s="55">
        <v>1</v>
      </c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>
        <v>1</v>
      </c>
      <c r="Y72" s="56"/>
      <c r="Z72" s="56"/>
      <c r="AA72" s="53"/>
      <c r="AB72" s="54"/>
      <c r="AC72" s="3">
        <f t="shared" si="1"/>
        <v>1.6</v>
      </c>
      <c r="AD72" s="143"/>
      <c r="AE72" s="143"/>
      <c r="AF72" s="143"/>
      <c r="AG72" s="143"/>
      <c r="AH72" s="143"/>
      <c r="AI72" s="143"/>
      <c r="AJ72" s="143"/>
      <c r="AK72" s="143"/>
      <c r="AN72" s="28"/>
    </row>
    <row r="73" spans="1:40" s="2" customFormat="1">
      <c r="A73" s="50">
        <v>975</v>
      </c>
      <c r="B73" s="60" t="s">
        <v>92</v>
      </c>
      <c r="C73" s="51"/>
      <c r="D73" s="51"/>
      <c r="E73" s="51"/>
      <c r="F73" s="51"/>
      <c r="G73" s="51"/>
      <c r="H73" s="51">
        <v>1</v>
      </c>
      <c r="I73" s="51"/>
      <c r="J73" s="51"/>
      <c r="K73" s="51"/>
      <c r="L73" s="51"/>
      <c r="M73" s="51">
        <v>1</v>
      </c>
      <c r="N73" s="51"/>
      <c r="O73" s="51"/>
      <c r="P73" s="51"/>
      <c r="Q73" s="51"/>
      <c r="R73" s="51"/>
      <c r="S73" s="51"/>
      <c r="T73" s="51"/>
      <c r="U73" s="51"/>
      <c r="V73" s="51"/>
      <c r="W73" s="51">
        <v>1</v>
      </c>
      <c r="X73" s="51"/>
      <c r="Y73" s="52"/>
      <c r="Z73" s="52"/>
      <c r="AA73" s="53"/>
      <c r="AB73" s="54"/>
      <c r="AC73" s="3">
        <f t="shared" si="1"/>
        <v>1.3</v>
      </c>
      <c r="AD73" s="143">
        <v>3</v>
      </c>
      <c r="AE73" s="143">
        <v>0</v>
      </c>
      <c r="AF73" s="143">
        <v>1</v>
      </c>
      <c r="AG73" s="143">
        <v>0</v>
      </c>
      <c r="AH73" s="143">
        <v>0</v>
      </c>
      <c r="AI73" s="143">
        <v>0</v>
      </c>
      <c r="AJ73" s="143">
        <v>1</v>
      </c>
      <c r="AK73" s="143">
        <v>0</v>
      </c>
      <c r="AN73" s="28"/>
    </row>
    <row r="74" spans="1:40" s="2" customFormat="1">
      <c r="A74" s="50">
        <v>976</v>
      </c>
      <c r="B74" s="60" t="s">
        <v>101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>
        <v>1</v>
      </c>
      <c r="N74" s="55"/>
      <c r="O74" s="55"/>
      <c r="P74" s="55"/>
      <c r="Q74" s="55"/>
      <c r="R74" s="55"/>
      <c r="S74" s="55"/>
      <c r="T74" s="55"/>
      <c r="U74" s="55"/>
      <c r="V74" s="55"/>
      <c r="W74" s="55">
        <v>1</v>
      </c>
      <c r="X74" s="55">
        <v>1</v>
      </c>
      <c r="Y74" s="56"/>
      <c r="Z74" s="56"/>
      <c r="AA74" s="53"/>
      <c r="AB74" s="54"/>
      <c r="AC74" s="3">
        <f t="shared" ref="AC74:AC81" si="2">(SUM(E74:J74)*0.2)+(SUM(K74:L74)*0.5)+(SUM(M74:N74)*0.8)+(SUM(O74:R74)*0.9)+(SUM(S74:U74)*1)+(V74*0.5)+(W74*0.3)+(X74*0.6)</f>
        <v>1.7000000000000002</v>
      </c>
      <c r="AD74" s="143">
        <v>1</v>
      </c>
      <c r="AE74" s="143">
        <v>0</v>
      </c>
      <c r="AF74" s="143">
        <v>2</v>
      </c>
      <c r="AG74" s="143">
        <v>0</v>
      </c>
      <c r="AH74" s="143">
        <v>0</v>
      </c>
      <c r="AI74" s="143">
        <v>0</v>
      </c>
      <c r="AJ74" s="143">
        <v>2</v>
      </c>
      <c r="AK74" s="143">
        <v>2</v>
      </c>
      <c r="AN74" s="28"/>
    </row>
    <row r="75" spans="1:40" s="2" customFormat="1">
      <c r="A75" s="50">
        <v>977</v>
      </c>
      <c r="B75" s="60" t="s">
        <v>92</v>
      </c>
      <c r="C75" s="51"/>
      <c r="D75" s="51"/>
      <c r="E75" s="51"/>
      <c r="F75" s="51"/>
      <c r="G75" s="51"/>
      <c r="H75" s="51">
        <v>1</v>
      </c>
      <c r="I75" s="51">
        <v>1</v>
      </c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52"/>
      <c r="AA75" s="53"/>
      <c r="AB75" s="54"/>
      <c r="AC75" s="3">
        <f t="shared" si="2"/>
        <v>0.4</v>
      </c>
      <c r="AD75" s="143">
        <v>3</v>
      </c>
      <c r="AE75" s="143">
        <v>0</v>
      </c>
      <c r="AF75" s="143">
        <v>0</v>
      </c>
      <c r="AG75" s="143">
        <v>0</v>
      </c>
      <c r="AH75" s="143">
        <v>0</v>
      </c>
      <c r="AI75" s="143">
        <v>0</v>
      </c>
      <c r="AJ75" s="143">
        <v>1</v>
      </c>
      <c r="AK75" s="143">
        <v>1</v>
      </c>
    </row>
    <row r="76" spans="1:40" s="2" customFormat="1">
      <c r="A76" s="50">
        <v>978</v>
      </c>
      <c r="B76" s="60" t="s">
        <v>101</v>
      </c>
      <c r="C76" s="55"/>
      <c r="D76" s="55"/>
      <c r="E76" s="55"/>
      <c r="F76" s="55"/>
      <c r="G76" s="55"/>
      <c r="H76" s="55"/>
      <c r="I76" s="55">
        <v>1</v>
      </c>
      <c r="J76" s="55"/>
      <c r="K76" s="55"/>
      <c r="L76" s="55"/>
      <c r="M76" s="55">
        <v>1</v>
      </c>
      <c r="N76" s="55"/>
      <c r="O76" s="55"/>
      <c r="P76" s="55"/>
      <c r="Q76" s="55"/>
      <c r="R76" s="55"/>
      <c r="S76" s="55"/>
      <c r="T76" s="55"/>
      <c r="U76" s="55"/>
      <c r="V76" s="55"/>
      <c r="W76" s="55">
        <v>1</v>
      </c>
      <c r="X76" s="55">
        <v>1</v>
      </c>
      <c r="Y76" s="56"/>
      <c r="Z76" s="56"/>
      <c r="AA76" s="53"/>
      <c r="AB76" s="54"/>
      <c r="AC76" s="3">
        <f t="shared" si="2"/>
        <v>1.9</v>
      </c>
      <c r="AD76" s="143">
        <v>2</v>
      </c>
      <c r="AE76" s="143">
        <v>0</v>
      </c>
      <c r="AF76" s="143">
        <v>1</v>
      </c>
      <c r="AG76" s="143">
        <v>0</v>
      </c>
      <c r="AH76" s="143">
        <v>0</v>
      </c>
      <c r="AI76" s="143">
        <v>0</v>
      </c>
      <c r="AJ76" s="143">
        <v>1</v>
      </c>
      <c r="AK76" s="143">
        <v>2</v>
      </c>
    </row>
    <row r="77" spans="1:40" s="2" customFormat="1">
      <c r="A77" s="50">
        <v>979</v>
      </c>
      <c r="B77" s="60" t="s">
        <v>92</v>
      </c>
      <c r="C77" s="51"/>
      <c r="D77" s="51"/>
      <c r="E77" s="51"/>
      <c r="F77" s="51"/>
      <c r="G77" s="51"/>
      <c r="H77" s="51"/>
      <c r="I77" s="51">
        <v>1</v>
      </c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>
        <v>1</v>
      </c>
      <c r="X77" s="51">
        <v>1</v>
      </c>
      <c r="Y77" s="52"/>
      <c r="Z77" s="52"/>
      <c r="AA77" s="53"/>
      <c r="AB77" s="54"/>
      <c r="AC77" s="3">
        <f t="shared" si="2"/>
        <v>1.1000000000000001</v>
      </c>
      <c r="AD77" s="143">
        <v>3</v>
      </c>
      <c r="AE77" s="143">
        <v>0</v>
      </c>
      <c r="AF77" s="143">
        <v>1</v>
      </c>
      <c r="AG77" s="143">
        <v>0</v>
      </c>
      <c r="AH77" s="143">
        <v>0</v>
      </c>
      <c r="AI77" s="143">
        <v>0</v>
      </c>
      <c r="AJ77" s="143">
        <v>2</v>
      </c>
      <c r="AK77" s="143">
        <v>2</v>
      </c>
    </row>
    <row r="78" spans="1:40" s="2" customFormat="1">
      <c r="A78" s="50">
        <v>980</v>
      </c>
      <c r="B78" s="60" t="s">
        <v>101</v>
      </c>
      <c r="C78" s="55"/>
      <c r="D78" s="55"/>
      <c r="E78" s="55"/>
      <c r="F78" s="55"/>
      <c r="G78" s="55"/>
      <c r="H78" s="55"/>
      <c r="I78" s="55">
        <v>1</v>
      </c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>
        <v>1</v>
      </c>
      <c r="Y78" s="56"/>
      <c r="Z78" s="56"/>
      <c r="AA78" s="53"/>
      <c r="AB78" s="54"/>
      <c r="AC78" s="3">
        <f t="shared" si="2"/>
        <v>0.8</v>
      </c>
      <c r="AD78" s="143">
        <v>1</v>
      </c>
      <c r="AE78" s="143">
        <v>0</v>
      </c>
      <c r="AF78" s="143">
        <v>0</v>
      </c>
      <c r="AG78" s="143">
        <v>0</v>
      </c>
      <c r="AH78" s="143">
        <v>0</v>
      </c>
      <c r="AI78" s="143">
        <v>0</v>
      </c>
      <c r="AJ78" s="143">
        <v>0</v>
      </c>
      <c r="AK78" s="143">
        <v>1</v>
      </c>
    </row>
    <row r="79" spans="1:40" s="2" customFormat="1">
      <c r="A79" s="50">
        <v>981</v>
      </c>
      <c r="B79" s="60" t="s">
        <v>92</v>
      </c>
      <c r="C79" s="51"/>
      <c r="D79" s="51"/>
      <c r="E79" s="51"/>
      <c r="F79" s="51">
        <v>1</v>
      </c>
      <c r="G79" s="51"/>
      <c r="H79" s="51"/>
      <c r="I79" s="51">
        <v>1</v>
      </c>
      <c r="J79" s="51"/>
      <c r="K79" s="51"/>
      <c r="L79" s="51"/>
      <c r="M79" s="51">
        <v>1</v>
      </c>
      <c r="N79" s="51"/>
      <c r="O79" s="51"/>
      <c r="P79" s="51"/>
      <c r="Q79" s="51"/>
      <c r="R79" s="51"/>
      <c r="S79" s="51"/>
      <c r="T79" s="51"/>
      <c r="U79" s="51"/>
      <c r="V79" s="51"/>
      <c r="W79" s="51">
        <v>1</v>
      </c>
      <c r="X79" s="51">
        <v>1</v>
      </c>
      <c r="Y79" s="52"/>
      <c r="Z79" s="52"/>
      <c r="AA79" s="53"/>
      <c r="AB79" s="54"/>
      <c r="AC79" s="3">
        <f t="shared" si="2"/>
        <v>2.1</v>
      </c>
      <c r="AD79" s="143">
        <v>3</v>
      </c>
      <c r="AE79" s="143">
        <v>0</v>
      </c>
      <c r="AF79" s="143">
        <v>1</v>
      </c>
      <c r="AG79" s="143">
        <v>0</v>
      </c>
      <c r="AH79" s="143">
        <v>0</v>
      </c>
      <c r="AI79" s="143">
        <v>0</v>
      </c>
      <c r="AJ79" s="143">
        <v>2</v>
      </c>
      <c r="AK79" s="143">
        <v>1</v>
      </c>
    </row>
    <row r="80" spans="1:40" s="2" customFormat="1">
      <c r="A80" s="50">
        <v>982</v>
      </c>
      <c r="B80" s="60" t="s">
        <v>101</v>
      </c>
      <c r="C80" s="55"/>
      <c r="D80" s="55" t="s">
        <v>90</v>
      </c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/>
      <c r="Z80" s="56"/>
      <c r="AA80" s="53"/>
      <c r="AB80" s="54"/>
      <c r="AC80" s="3">
        <f t="shared" si="2"/>
        <v>0</v>
      </c>
      <c r="AD80" s="13"/>
      <c r="AE80" s="13"/>
      <c r="AF80" s="13"/>
      <c r="AG80" s="13"/>
    </row>
    <row r="81" spans="1:33" s="2" customFormat="1" ht="15.75" thickBot="1">
      <c r="A81" s="47">
        <v>983</v>
      </c>
      <c r="B81" s="61" t="s">
        <v>92</v>
      </c>
      <c r="C81" s="58"/>
      <c r="D81" s="58"/>
      <c r="E81" s="58"/>
      <c r="F81" s="58"/>
      <c r="G81" s="58"/>
      <c r="H81" s="58"/>
      <c r="I81" s="58">
        <v>1</v>
      </c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>
        <v>1</v>
      </c>
      <c r="X81" s="58"/>
      <c r="Y81" s="59"/>
      <c r="Z81" s="59"/>
      <c r="AA81" s="48"/>
      <c r="AB81" s="49"/>
      <c r="AC81" s="3">
        <f t="shared" si="2"/>
        <v>0.5</v>
      </c>
      <c r="AD81" s="13"/>
      <c r="AE81" s="13"/>
      <c r="AF81" s="13"/>
      <c r="AG81" s="13"/>
    </row>
    <row r="82" spans="1:33" s="2" customFormat="1">
      <c r="A82" s="20"/>
      <c r="B82" s="2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1"/>
      <c r="Z82" s="21"/>
      <c r="AA82" s="182"/>
      <c r="AB82" s="182"/>
      <c r="AD82" s="13"/>
      <c r="AE82" s="13"/>
      <c r="AF82" s="13"/>
      <c r="AG82" s="13"/>
    </row>
    <row r="83" spans="1:33" s="2" customFormat="1">
      <c r="A83" s="20"/>
      <c r="B83" s="2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1"/>
      <c r="Z83" s="21"/>
      <c r="AA83" s="182"/>
      <c r="AB83" s="182"/>
      <c r="AD83" s="13"/>
      <c r="AE83" s="13"/>
      <c r="AF83" s="13"/>
      <c r="AG83" s="13"/>
    </row>
    <row r="84" spans="1:33" s="2" customFormat="1">
      <c r="A84" s="20"/>
      <c r="B84" s="2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1"/>
      <c r="Z84" s="21"/>
      <c r="AA84" s="182"/>
      <c r="AB84" s="182"/>
      <c r="AD84" s="13"/>
      <c r="AE84" s="13"/>
      <c r="AF84" s="13"/>
      <c r="AG84" s="13"/>
    </row>
    <row r="85" spans="1:33" s="2" customFormat="1">
      <c r="A85" s="20"/>
      <c r="B85" s="2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1"/>
      <c r="Z85" s="21"/>
      <c r="AA85" s="182"/>
      <c r="AB85" s="182"/>
      <c r="AD85" s="13"/>
      <c r="AE85" s="13"/>
      <c r="AF85" s="13"/>
      <c r="AG85" s="13"/>
    </row>
    <row r="86" spans="1:33" s="2" customFormat="1">
      <c r="A86" s="20"/>
      <c r="B86" s="2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1"/>
      <c r="Z86" s="21"/>
      <c r="AA86" s="182"/>
      <c r="AB86" s="182"/>
      <c r="AD86" s="13"/>
      <c r="AE86" s="13"/>
      <c r="AF86" s="13"/>
      <c r="AG86" s="13"/>
    </row>
    <row r="87" spans="1:33" s="2" customFormat="1">
      <c r="A87" s="20"/>
      <c r="B87" s="2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1"/>
      <c r="Z87" s="21"/>
      <c r="AA87" s="182"/>
      <c r="AB87" s="182"/>
      <c r="AD87" s="13"/>
      <c r="AE87" s="13"/>
      <c r="AF87" s="13"/>
      <c r="AG87" s="13"/>
    </row>
    <row r="88" spans="1:33" s="2" customFormat="1">
      <c r="A88" s="20"/>
      <c r="B88" s="2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1"/>
      <c r="Z88" s="21"/>
      <c r="AA88" s="182"/>
      <c r="AB88" s="182"/>
      <c r="AD88" s="13"/>
      <c r="AE88" s="13"/>
      <c r="AF88" s="13"/>
      <c r="AG88" s="13"/>
    </row>
    <row r="89" spans="1:33" s="2" customFormat="1">
      <c r="A89" s="20"/>
      <c r="B89" s="2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1"/>
      <c r="Z89" s="21"/>
      <c r="AA89" s="182"/>
      <c r="AB89" s="182"/>
      <c r="AD89" s="13"/>
      <c r="AE89" s="13"/>
      <c r="AF89" s="13"/>
      <c r="AG89" s="13"/>
    </row>
    <row r="90" spans="1:33" s="2" customFormat="1">
      <c r="A90" s="20"/>
      <c r="B90" s="2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1"/>
      <c r="Z90" s="21"/>
      <c r="AA90" s="182"/>
      <c r="AB90" s="182"/>
      <c r="AD90" s="13"/>
      <c r="AE90" s="13"/>
      <c r="AF90" s="13"/>
      <c r="AG90" s="13"/>
    </row>
    <row r="91" spans="1:33" s="2" customFormat="1">
      <c r="A91" s="20"/>
      <c r="B91" s="2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21"/>
      <c r="Z91" s="21"/>
      <c r="AA91" s="182"/>
      <c r="AB91" s="182"/>
      <c r="AD91" s="13"/>
      <c r="AE91" s="13"/>
      <c r="AF91" s="13"/>
      <c r="AG91" s="13"/>
    </row>
    <row r="92" spans="1:33" s="2" customFormat="1">
      <c r="A92" s="20"/>
      <c r="B92" s="2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21"/>
      <c r="Z92" s="21"/>
      <c r="AA92" s="182"/>
      <c r="AB92" s="182"/>
      <c r="AD92" s="13"/>
      <c r="AE92" s="13"/>
      <c r="AF92" s="13"/>
      <c r="AG92" s="13"/>
    </row>
    <row r="93" spans="1:33" s="2" customFormat="1">
      <c r="A93" s="20"/>
      <c r="B93" s="2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1"/>
      <c r="Z93" s="21"/>
      <c r="AA93" s="182"/>
      <c r="AB93" s="182"/>
      <c r="AD93" s="13"/>
      <c r="AE93" s="13"/>
      <c r="AF93" s="13"/>
      <c r="AG93" s="13"/>
    </row>
    <row r="94" spans="1:33" s="2" customFormat="1">
      <c r="A94" s="20"/>
      <c r="B94" s="2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1"/>
      <c r="Z94" s="21"/>
      <c r="AA94" s="182"/>
      <c r="AB94" s="182"/>
      <c r="AD94" s="13"/>
      <c r="AE94" s="13"/>
      <c r="AF94" s="13"/>
      <c r="AG94" s="13"/>
    </row>
    <row r="95" spans="1:33" s="2" customFormat="1">
      <c r="A95" s="20"/>
      <c r="B95" s="2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1"/>
      <c r="Z95" s="21"/>
      <c r="AA95" s="182"/>
      <c r="AB95" s="182"/>
      <c r="AD95" s="13"/>
      <c r="AE95" s="13"/>
      <c r="AF95" s="13"/>
      <c r="AG95" s="13"/>
    </row>
    <row r="96" spans="1:33" s="2" customFormat="1">
      <c r="A96" s="20"/>
      <c r="B96" s="2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1"/>
      <c r="Z96" s="21"/>
      <c r="AA96" s="182"/>
      <c r="AB96" s="182"/>
      <c r="AD96" s="13"/>
      <c r="AE96" s="13"/>
      <c r="AF96" s="13"/>
      <c r="AG96" s="13"/>
    </row>
    <row r="97" spans="1:33" s="2" customFormat="1">
      <c r="A97" s="20"/>
      <c r="B97" s="2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1"/>
      <c r="Z97" s="21"/>
      <c r="AA97" s="182"/>
      <c r="AB97" s="182"/>
      <c r="AD97" s="13"/>
      <c r="AE97" s="13"/>
      <c r="AF97" s="13"/>
      <c r="AG97" s="13"/>
    </row>
    <row r="98" spans="1:33" s="2" customFormat="1">
      <c r="A98" s="20"/>
      <c r="B98" s="2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1"/>
      <c r="Z98" s="21"/>
      <c r="AA98" s="182"/>
      <c r="AB98" s="182"/>
      <c r="AD98" s="13"/>
      <c r="AE98" s="13"/>
      <c r="AF98" s="13"/>
      <c r="AG98" s="13"/>
    </row>
    <row r="99" spans="1:33" s="2" customFormat="1">
      <c r="A99" s="20"/>
      <c r="B99" s="2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1"/>
      <c r="Z99" s="21"/>
      <c r="AA99" s="182"/>
      <c r="AB99" s="182"/>
      <c r="AD99" s="13"/>
      <c r="AE99" s="13"/>
      <c r="AF99" s="13"/>
      <c r="AG99" s="13"/>
    </row>
    <row r="100" spans="1:33" s="2" customFormat="1">
      <c r="A100" s="20"/>
      <c r="B100" s="2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1"/>
      <c r="Z100" s="21"/>
      <c r="AA100" s="182"/>
      <c r="AB100" s="182"/>
      <c r="AD100" s="13"/>
      <c r="AE100" s="13"/>
      <c r="AF100" s="13"/>
      <c r="AG100" s="13"/>
    </row>
    <row r="101" spans="1:33" s="2" customFormat="1">
      <c r="A101" s="20"/>
      <c r="B101" s="2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1"/>
      <c r="Z101" s="21"/>
      <c r="AA101" s="182"/>
      <c r="AB101" s="182"/>
      <c r="AD101" s="13"/>
      <c r="AE101" s="13"/>
      <c r="AF101" s="13"/>
      <c r="AG101" s="13"/>
    </row>
    <row r="102" spans="1:33" s="2" customFormat="1">
      <c r="A102" s="20"/>
      <c r="B102" s="2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1"/>
      <c r="Z102" s="21"/>
      <c r="AA102" s="182"/>
      <c r="AB102" s="182"/>
      <c r="AD102" s="13"/>
      <c r="AE102" s="13"/>
      <c r="AF102" s="13"/>
      <c r="AG102" s="13"/>
    </row>
    <row r="103" spans="1:33" s="2" customFormat="1">
      <c r="A103" s="20"/>
      <c r="B103" s="2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1"/>
      <c r="Z103" s="21"/>
      <c r="AA103" s="182"/>
      <c r="AB103" s="182"/>
      <c r="AD103" s="13"/>
      <c r="AE103" s="13"/>
      <c r="AF103" s="13"/>
      <c r="AG103" s="13"/>
    </row>
    <row r="104" spans="1:33" s="2" customFormat="1">
      <c r="A104" s="20"/>
      <c r="B104" s="2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1"/>
      <c r="Z104" s="21"/>
      <c r="AA104" s="182"/>
      <c r="AB104" s="182"/>
      <c r="AD104" s="13"/>
      <c r="AE104" s="13"/>
      <c r="AF104" s="13"/>
      <c r="AG104" s="13"/>
    </row>
    <row r="105" spans="1:33" s="2" customFormat="1">
      <c r="A105" s="20"/>
      <c r="B105" s="2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1"/>
      <c r="Z105" s="21"/>
      <c r="AA105" s="182"/>
      <c r="AB105" s="182"/>
      <c r="AD105" s="13"/>
      <c r="AE105" s="13"/>
      <c r="AF105" s="13"/>
      <c r="AG105" s="13"/>
    </row>
    <row r="106" spans="1:33" s="2" customFormat="1">
      <c r="A106" s="20"/>
      <c r="B106" s="2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1"/>
      <c r="Z106" s="21"/>
      <c r="AA106" s="182"/>
      <c r="AB106" s="182"/>
      <c r="AD106" s="13"/>
      <c r="AE106" s="13"/>
      <c r="AF106" s="13"/>
      <c r="AG106" s="13"/>
    </row>
    <row r="107" spans="1:33" s="2" customFormat="1">
      <c r="A107" s="20"/>
      <c r="B107" s="2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1"/>
      <c r="Z107" s="21"/>
      <c r="AA107" s="182"/>
      <c r="AB107" s="182"/>
      <c r="AD107" s="13"/>
      <c r="AE107" s="13"/>
      <c r="AF107" s="13"/>
      <c r="AG107" s="13"/>
    </row>
    <row r="108" spans="1:33" s="2" customFormat="1">
      <c r="A108" s="20"/>
      <c r="B108" s="2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21"/>
      <c r="Z108" s="21"/>
      <c r="AA108" s="182"/>
      <c r="AB108" s="182"/>
      <c r="AD108" s="13"/>
      <c r="AE108" s="13"/>
      <c r="AF108" s="13"/>
      <c r="AG108" s="13"/>
    </row>
    <row r="109" spans="1:33" s="2" customFormat="1">
      <c r="A109" s="20"/>
      <c r="B109" s="2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1"/>
      <c r="Z109" s="21"/>
      <c r="AA109" s="182"/>
      <c r="AB109" s="182"/>
      <c r="AD109" s="13"/>
      <c r="AE109" s="13"/>
      <c r="AF109" s="13"/>
      <c r="AG109" s="13"/>
    </row>
    <row r="110" spans="1:33" s="2" customFormat="1">
      <c r="A110" s="20"/>
      <c r="B110" s="2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1"/>
      <c r="Z110" s="21"/>
      <c r="AA110" s="182"/>
      <c r="AB110" s="182"/>
      <c r="AD110" s="13"/>
      <c r="AE110" s="13"/>
      <c r="AF110" s="13"/>
      <c r="AG110" s="13"/>
    </row>
    <row r="111" spans="1:33" s="2" customFormat="1">
      <c r="A111" s="20"/>
      <c r="B111" s="2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1"/>
      <c r="Z111" s="21"/>
      <c r="AA111" s="182"/>
      <c r="AB111" s="182"/>
      <c r="AD111" s="13"/>
      <c r="AE111" s="13"/>
      <c r="AF111" s="13"/>
      <c r="AG111" s="13"/>
    </row>
    <row r="112" spans="1:33" s="2" customFormat="1">
      <c r="A112" s="20"/>
      <c r="B112" s="2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1"/>
      <c r="Z112" s="21"/>
      <c r="AA112" s="182"/>
      <c r="AB112" s="182"/>
      <c r="AD112" s="13"/>
      <c r="AE112" s="13"/>
      <c r="AF112" s="13"/>
      <c r="AG112" s="13"/>
    </row>
    <row r="113" spans="1:33" s="2" customFormat="1">
      <c r="A113" s="20"/>
      <c r="B113" s="2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1"/>
      <c r="Z113" s="21"/>
      <c r="AA113" s="182"/>
      <c r="AB113" s="182"/>
      <c r="AD113" s="13"/>
      <c r="AE113" s="13"/>
      <c r="AF113" s="13"/>
      <c r="AG113" s="13"/>
    </row>
    <row r="114" spans="1:33" s="2" customFormat="1">
      <c r="A114" s="20"/>
      <c r="B114" s="2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1"/>
      <c r="Z114" s="21"/>
      <c r="AA114" s="182"/>
      <c r="AB114" s="182"/>
      <c r="AD114" s="13"/>
      <c r="AE114" s="13"/>
      <c r="AF114" s="13"/>
      <c r="AG114" s="13"/>
    </row>
    <row r="115" spans="1:33" s="2" customFormat="1">
      <c r="A115" s="20"/>
      <c r="B115" s="2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1"/>
      <c r="Z115" s="21"/>
      <c r="AA115" s="182"/>
      <c r="AB115" s="182"/>
      <c r="AD115" s="13"/>
      <c r="AE115" s="13"/>
      <c r="AF115" s="13"/>
      <c r="AG115" s="13"/>
    </row>
    <row r="116" spans="1:33" s="2" customFormat="1">
      <c r="A116" s="20"/>
      <c r="B116" s="2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1"/>
      <c r="Z116" s="21"/>
      <c r="AA116" s="182"/>
      <c r="AB116" s="182"/>
      <c r="AD116" s="13"/>
      <c r="AE116" s="13"/>
      <c r="AF116" s="13"/>
      <c r="AG116" s="13"/>
    </row>
    <row r="117" spans="1:33" s="2" customFormat="1">
      <c r="A117" s="20"/>
      <c r="B117" s="2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1"/>
      <c r="Z117" s="21"/>
      <c r="AA117" s="182"/>
      <c r="AB117" s="182"/>
      <c r="AD117" s="13"/>
      <c r="AE117" s="13"/>
      <c r="AF117" s="13"/>
      <c r="AG117" s="13"/>
    </row>
    <row r="118" spans="1:33" s="2" customFormat="1">
      <c r="A118" s="20"/>
      <c r="B118" s="2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1"/>
      <c r="Z118" s="21"/>
      <c r="AA118" s="182"/>
      <c r="AB118" s="182"/>
      <c r="AD118" s="13"/>
      <c r="AE118" s="13"/>
      <c r="AF118" s="13"/>
      <c r="AG118" s="13"/>
    </row>
    <row r="119" spans="1:33" s="2" customFormat="1">
      <c r="A119" s="20"/>
      <c r="B119" s="2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1"/>
      <c r="Z119" s="21"/>
      <c r="AA119" s="182"/>
      <c r="AB119" s="182"/>
      <c r="AD119" s="13"/>
      <c r="AE119" s="13"/>
      <c r="AF119" s="13"/>
      <c r="AG119" s="13"/>
    </row>
    <row r="120" spans="1:33" s="2" customFormat="1">
      <c r="A120" s="20"/>
      <c r="B120" s="2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1"/>
      <c r="Z120" s="21"/>
      <c r="AA120" s="182"/>
      <c r="AB120" s="182"/>
      <c r="AD120" s="13"/>
      <c r="AE120" s="13"/>
      <c r="AF120" s="13"/>
      <c r="AG120" s="13"/>
    </row>
    <row r="121" spans="1:33" s="2" customFormat="1">
      <c r="A121" s="20"/>
      <c r="B121" s="2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1"/>
      <c r="Z121" s="21"/>
      <c r="AA121" s="182"/>
      <c r="AB121" s="182"/>
      <c r="AD121" s="13"/>
      <c r="AE121" s="13"/>
      <c r="AF121" s="13"/>
      <c r="AG121" s="13"/>
    </row>
    <row r="122" spans="1:33" s="2" customFormat="1">
      <c r="A122" s="20"/>
      <c r="B122" s="2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1"/>
      <c r="Z122" s="21"/>
      <c r="AA122" s="182"/>
      <c r="AB122" s="182"/>
      <c r="AD122" s="13"/>
      <c r="AE122" s="13"/>
      <c r="AF122" s="13"/>
      <c r="AG122" s="13"/>
    </row>
    <row r="123" spans="1:33" s="2" customFormat="1">
      <c r="A123" s="20"/>
      <c r="B123" s="2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1"/>
      <c r="Z123" s="21"/>
      <c r="AA123" s="182"/>
      <c r="AB123" s="182"/>
      <c r="AD123" s="13"/>
      <c r="AE123" s="13"/>
      <c r="AF123" s="13"/>
      <c r="AG123" s="13"/>
    </row>
  </sheetData>
  <sortState ref="A10:AL81">
    <sortCondition ref="A10:A81"/>
  </sortState>
  <mergeCells count="97">
    <mergeCell ref="AA123:AB123"/>
    <mergeCell ref="AA118:AB118"/>
    <mergeCell ref="AA119:AB119"/>
    <mergeCell ref="AA120:AB120"/>
    <mergeCell ref="AA121:AB121"/>
    <mergeCell ref="AA122:AB122"/>
    <mergeCell ref="AA113:AB113"/>
    <mergeCell ref="AA114:AB114"/>
    <mergeCell ref="AA115:AB115"/>
    <mergeCell ref="AA116:AB116"/>
    <mergeCell ref="AA117:AB117"/>
    <mergeCell ref="AA108:AB108"/>
    <mergeCell ref="AA109:AB109"/>
    <mergeCell ref="AA110:AB110"/>
    <mergeCell ref="AA111:AB111"/>
    <mergeCell ref="AA112:AB112"/>
    <mergeCell ref="AA103:AB103"/>
    <mergeCell ref="AA104:AB104"/>
    <mergeCell ref="AA105:AB105"/>
    <mergeCell ref="AA106:AB106"/>
    <mergeCell ref="AA107:AB107"/>
    <mergeCell ref="AA98:AB98"/>
    <mergeCell ref="AA99:AB99"/>
    <mergeCell ref="AA100:AB100"/>
    <mergeCell ref="AA101:AB101"/>
    <mergeCell ref="AA102:AB102"/>
    <mergeCell ref="AA93:AB93"/>
    <mergeCell ref="AA94:AB94"/>
    <mergeCell ref="AA95:AB95"/>
    <mergeCell ref="AA96:AB96"/>
    <mergeCell ref="AA97:AB97"/>
    <mergeCell ref="AA89:AB89"/>
    <mergeCell ref="AA90:AB90"/>
    <mergeCell ref="AA91:AB91"/>
    <mergeCell ref="AA92:AB92"/>
    <mergeCell ref="AA83:AB83"/>
    <mergeCell ref="AA84:AB84"/>
    <mergeCell ref="AA85:AB85"/>
    <mergeCell ref="AA86:AB86"/>
    <mergeCell ref="AA87:AB87"/>
    <mergeCell ref="AA88:AB88"/>
    <mergeCell ref="Q6:R6"/>
    <mergeCell ref="R7:R9"/>
    <mergeCell ref="S7:S9"/>
    <mergeCell ref="T7:T9"/>
    <mergeCell ref="AA82:AB82"/>
    <mergeCell ref="W7:W9"/>
    <mergeCell ref="X7:X9"/>
    <mergeCell ref="Y7:Y9"/>
    <mergeCell ref="Z7:Z9"/>
    <mergeCell ref="AA5:AB9"/>
    <mergeCell ref="S5:X6"/>
    <mergeCell ref="Y5:Z6"/>
    <mergeCell ref="N8:N9"/>
    <mergeCell ref="P7:P9"/>
    <mergeCell ref="Q7:Q9"/>
    <mergeCell ref="U7:U9"/>
    <mergeCell ref="V7:V9"/>
    <mergeCell ref="A5:B9"/>
    <mergeCell ref="A1:AB1"/>
    <mergeCell ref="A2:D2"/>
    <mergeCell ref="E2:M2"/>
    <mergeCell ref="N2:P2"/>
    <mergeCell ref="Q2:V2"/>
    <mergeCell ref="W2:Z2"/>
    <mergeCell ref="AA2:AB2"/>
    <mergeCell ref="AA4:AB4"/>
    <mergeCell ref="A3:D3"/>
    <mergeCell ref="E3:M3"/>
    <mergeCell ref="N3:P3"/>
    <mergeCell ref="Q3:V3"/>
    <mergeCell ref="C5:C9"/>
    <mergeCell ref="D5:D9"/>
    <mergeCell ref="E5:N5"/>
    <mergeCell ref="AA3:AB3"/>
    <mergeCell ref="A4:D4"/>
    <mergeCell ref="E4:M4"/>
    <mergeCell ref="N4:P4"/>
    <mergeCell ref="Q4:V4"/>
    <mergeCell ref="W4:Z4"/>
    <mergeCell ref="W3:Z3"/>
    <mergeCell ref="O5:R5"/>
    <mergeCell ref="I7:I9"/>
    <mergeCell ref="J7:J9"/>
    <mergeCell ref="K7:L7"/>
    <mergeCell ref="M7:N7"/>
    <mergeCell ref="E6:J6"/>
    <mergeCell ref="K6:N6"/>
    <mergeCell ref="O6:P6"/>
    <mergeCell ref="E7:E9"/>
    <mergeCell ref="F7:F9"/>
    <mergeCell ref="G7:G9"/>
    <mergeCell ref="K8:K9"/>
    <mergeCell ref="O7:O9"/>
    <mergeCell ref="H7:H9"/>
    <mergeCell ref="L8:L9"/>
    <mergeCell ref="M8:M9"/>
  </mergeCells>
  <printOptions horizontalCentered="1" verticalCentered="1"/>
  <pageMargins left="0.59055118110236227" right="0.59055118110236227" top="0.78740157480314965" bottom="0.78740157480314965" header="0" footer="0"/>
  <pageSetup paperSize="9" scale="97" fitToHeight="3" orientation="landscape" r:id="rId1"/>
  <rowBreaks count="2" manualBreakCount="2">
    <brk id="33" max="27" man="1"/>
    <brk id="57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549"/>
  <sheetViews>
    <sheetView view="pageBreakPreview" topLeftCell="A281" zoomScale="80" zoomScaleSheetLayoutView="80" workbookViewId="0">
      <selection activeCell="L114" sqref="L114"/>
    </sheetView>
  </sheetViews>
  <sheetFormatPr defaultRowHeight="11.25"/>
  <cols>
    <col min="1" max="1" width="10" style="16" customWidth="1"/>
    <col min="2" max="2" width="11.7109375" style="16" customWidth="1"/>
    <col min="3" max="3" width="9.140625" style="16" customWidth="1"/>
    <col min="4" max="8" width="9.140625" style="16"/>
    <col min="9" max="9" width="15.5703125" style="27" bestFit="1" customWidth="1"/>
    <col min="10" max="10" width="15.5703125" style="16" bestFit="1" customWidth="1"/>
    <col min="11" max="16" width="9.140625" style="16"/>
    <col min="17" max="17" width="9" style="16" customWidth="1"/>
    <col min="18" max="18" width="15.140625" style="16" bestFit="1" customWidth="1"/>
    <col min="19" max="20" width="9" style="16" customWidth="1"/>
    <col min="21" max="21" width="15.140625" style="16" bestFit="1" customWidth="1"/>
    <col min="22" max="16384" width="9.140625" style="16"/>
  </cols>
  <sheetData>
    <row r="1" spans="1:6" ht="23.25" thickBot="1">
      <c r="A1" s="198" t="s">
        <v>47</v>
      </c>
      <c r="B1" s="199"/>
      <c r="C1" s="84" t="s">
        <v>48</v>
      </c>
      <c r="D1" s="85" t="s">
        <v>49</v>
      </c>
      <c r="E1" s="86" t="s">
        <v>50</v>
      </c>
      <c r="F1" s="15">
        <f>AVERAGE(C2:C48)</f>
        <v>0.56808510638297871</v>
      </c>
    </row>
    <row r="2" spans="1:6">
      <c r="A2" s="80">
        <v>891</v>
      </c>
      <c r="B2" s="81" t="s">
        <v>159</v>
      </c>
      <c r="C2" s="82">
        <v>0.2</v>
      </c>
      <c r="D2" s="73">
        <f t="shared" ref="D2:D48" si="0">C2-$F$1</f>
        <v>-0.3680851063829787</v>
      </c>
      <c r="E2" s="83">
        <f>D2</f>
        <v>-0.3680851063829787</v>
      </c>
    </row>
    <row r="3" spans="1:6">
      <c r="A3" s="70">
        <v>893</v>
      </c>
      <c r="B3" s="71" t="s">
        <v>159</v>
      </c>
      <c r="C3" s="72">
        <v>0.4</v>
      </c>
      <c r="D3" s="73">
        <f t="shared" si="0"/>
        <v>-0.16808510638297869</v>
      </c>
      <c r="E3" s="74">
        <f t="shared" ref="E3:E25" si="1">D3+E2</f>
        <v>-0.53617021276595733</v>
      </c>
    </row>
    <row r="4" spans="1:6">
      <c r="A4" s="70">
        <v>895</v>
      </c>
      <c r="B4" s="71" t="s">
        <v>159</v>
      </c>
      <c r="C4" s="72">
        <v>0.2</v>
      </c>
      <c r="D4" s="73">
        <f t="shared" si="0"/>
        <v>-0.3680851063829787</v>
      </c>
      <c r="E4" s="74">
        <f t="shared" si="1"/>
        <v>-0.90425531914893598</v>
      </c>
    </row>
    <row r="5" spans="1:6">
      <c r="A5" s="70">
        <v>897</v>
      </c>
      <c r="B5" s="71" t="s">
        <v>159</v>
      </c>
      <c r="C5" s="72">
        <v>0.2</v>
      </c>
      <c r="D5" s="73">
        <f t="shared" si="0"/>
        <v>-0.3680851063829787</v>
      </c>
      <c r="E5" s="74">
        <f t="shared" si="1"/>
        <v>-1.2723404255319146</v>
      </c>
    </row>
    <row r="6" spans="1:6">
      <c r="A6" s="70">
        <v>899</v>
      </c>
      <c r="B6" s="71" t="s">
        <v>159</v>
      </c>
      <c r="C6" s="72">
        <v>1.2000000000000002</v>
      </c>
      <c r="D6" s="73">
        <f t="shared" si="0"/>
        <v>0.63191489361702147</v>
      </c>
      <c r="E6" s="74">
        <f t="shared" si="1"/>
        <v>-0.64042553191489315</v>
      </c>
    </row>
    <row r="7" spans="1:6">
      <c r="A7" s="70">
        <v>901</v>
      </c>
      <c r="B7" s="71" t="s">
        <v>159</v>
      </c>
      <c r="C7" s="72">
        <v>0.2</v>
      </c>
      <c r="D7" s="73">
        <f t="shared" si="0"/>
        <v>-0.3680851063829787</v>
      </c>
      <c r="E7" s="74">
        <f t="shared" si="1"/>
        <v>-1.0085106382978719</v>
      </c>
    </row>
    <row r="8" spans="1:6">
      <c r="A8" s="70">
        <v>903</v>
      </c>
      <c r="B8" s="71" t="s">
        <v>159</v>
      </c>
      <c r="C8" s="72">
        <v>0</v>
      </c>
      <c r="D8" s="73">
        <f t="shared" si="0"/>
        <v>-0.56808510638297871</v>
      </c>
      <c r="E8" s="74">
        <f t="shared" si="1"/>
        <v>-1.5765957446808505</v>
      </c>
    </row>
    <row r="9" spans="1:6">
      <c r="A9" s="70">
        <v>905</v>
      </c>
      <c r="B9" s="71" t="s">
        <v>159</v>
      </c>
      <c r="C9" s="72">
        <v>0</v>
      </c>
      <c r="D9" s="73">
        <f t="shared" si="0"/>
        <v>-0.56808510638297871</v>
      </c>
      <c r="E9" s="74">
        <f t="shared" si="1"/>
        <v>-2.1446808510638293</v>
      </c>
    </row>
    <row r="10" spans="1:6">
      <c r="A10" s="70">
        <v>907</v>
      </c>
      <c r="B10" s="71" t="s">
        <v>159</v>
      </c>
      <c r="C10" s="72">
        <v>1.1000000000000001</v>
      </c>
      <c r="D10" s="73">
        <f t="shared" si="0"/>
        <v>0.53191489361702138</v>
      </c>
      <c r="E10" s="74">
        <f t="shared" si="1"/>
        <v>-1.6127659574468081</v>
      </c>
    </row>
    <row r="11" spans="1:6">
      <c r="A11" s="70">
        <v>909</v>
      </c>
      <c r="B11" s="71" t="s">
        <v>159</v>
      </c>
      <c r="C11" s="72">
        <v>0</v>
      </c>
      <c r="D11" s="73">
        <f t="shared" si="0"/>
        <v>-0.56808510638297871</v>
      </c>
      <c r="E11" s="74">
        <f t="shared" si="1"/>
        <v>-2.1808510638297869</v>
      </c>
    </row>
    <row r="12" spans="1:6">
      <c r="A12" s="70">
        <v>911</v>
      </c>
      <c r="B12" s="71" t="s">
        <v>159</v>
      </c>
      <c r="C12" s="72">
        <v>0</v>
      </c>
      <c r="D12" s="73">
        <f t="shared" si="0"/>
        <v>-0.56808510638297871</v>
      </c>
      <c r="E12" s="74">
        <f t="shared" si="1"/>
        <v>-2.7489361702127657</v>
      </c>
    </row>
    <row r="13" spans="1:6">
      <c r="A13" s="70">
        <v>913</v>
      </c>
      <c r="B13" s="71" t="s">
        <v>159</v>
      </c>
      <c r="C13" s="72">
        <v>0.2</v>
      </c>
      <c r="D13" s="73">
        <f t="shared" si="0"/>
        <v>-0.3680851063829787</v>
      </c>
      <c r="E13" s="74">
        <f t="shared" si="1"/>
        <v>-3.1170212765957444</v>
      </c>
    </row>
    <row r="14" spans="1:6">
      <c r="A14" s="70">
        <v>915</v>
      </c>
      <c r="B14" s="71" t="s">
        <v>159</v>
      </c>
      <c r="C14" s="72">
        <v>0.8</v>
      </c>
      <c r="D14" s="73">
        <f t="shared" si="0"/>
        <v>0.23191489361702133</v>
      </c>
      <c r="E14" s="74">
        <f t="shared" si="1"/>
        <v>-2.8851063829787229</v>
      </c>
    </row>
    <row r="15" spans="1:6">
      <c r="A15" s="70">
        <v>917</v>
      </c>
      <c r="B15" s="71" t="s">
        <v>159</v>
      </c>
      <c r="C15" s="72">
        <v>0</v>
      </c>
      <c r="D15" s="73">
        <f t="shared" si="0"/>
        <v>-0.56808510638297871</v>
      </c>
      <c r="E15" s="74">
        <f t="shared" si="1"/>
        <v>-3.4531914893617017</v>
      </c>
    </row>
    <row r="16" spans="1:6">
      <c r="A16" s="70">
        <v>919</v>
      </c>
      <c r="B16" s="71" t="s">
        <v>159</v>
      </c>
      <c r="C16" s="72">
        <v>1</v>
      </c>
      <c r="D16" s="73">
        <f t="shared" si="0"/>
        <v>0.43191489361702129</v>
      </c>
      <c r="E16" s="74">
        <f t="shared" si="1"/>
        <v>-3.0212765957446805</v>
      </c>
    </row>
    <row r="17" spans="1:8">
      <c r="A17" s="70">
        <v>921</v>
      </c>
      <c r="B17" s="71" t="s">
        <v>159</v>
      </c>
      <c r="C17" s="72">
        <v>0.8</v>
      </c>
      <c r="D17" s="73">
        <f t="shared" si="0"/>
        <v>0.23191489361702133</v>
      </c>
      <c r="E17" s="74">
        <f t="shared" si="1"/>
        <v>-2.7893617021276591</v>
      </c>
    </row>
    <row r="18" spans="1:8">
      <c r="A18" s="70">
        <v>923</v>
      </c>
      <c r="B18" s="71" t="s">
        <v>159</v>
      </c>
      <c r="C18" s="72">
        <v>0.4</v>
      </c>
      <c r="D18" s="73">
        <f t="shared" si="0"/>
        <v>-0.16808510638297869</v>
      </c>
      <c r="E18" s="74">
        <f t="shared" si="1"/>
        <v>-2.957446808510638</v>
      </c>
    </row>
    <row r="19" spans="1:8">
      <c r="A19" s="70">
        <v>925</v>
      </c>
      <c r="B19" s="71" t="s">
        <v>159</v>
      </c>
      <c r="C19" s="72">
        <v>1.6</v>
      </c>
      <c r="D19" s="73">
        <f t="shared" si="0"/>
        <v>1.0319148936170213</v>
      </c>
      <c r="E19" s="74">
        <f t="shared" si="1"/>
        <v>-1.9255319148936167</v>
      </c>
    </row>
    <row r="20" spans="1:8">
      <c r="A20" s="70">
        <v>927</v>
      </c>
      <c r="B20" s="71" t="s">
        <v>159</v>
      </c>
      <c r="C20" s="72">
        <v>1.2000000000000002</v>
      </c>
      <c r="D20" s="73">
        <f t="shared" si="0"/>
        <v>0.63191489361702147</v>
      </c>
      <c r="E20" s="74">
        <f t="shared" si="1"/>
        <v>-1.2936170212765954</v>
      </c>
    </row>
    <row r="21" spans="1:8">
      <c r="A21" s="70">
        <v>929</v>
      </c>
      <c r="B21" s="71" t="s">
        <v>159</v>
      </c>
      <c r="C21" s="72">
        <v>0.8</v>
      </c>
      <c r="D21" s="73">
        <f t="shared" si="0"/>
        <v>0.23191489361702133</v>
      </c>
      <c r="E21" s="74">
        <f t="shared" si="1"/>
        <v>-1.0617021276595739</v>
      </c>
    </row>
    <row r="22" spans="1:8">
      <c r="A22" s="70">
        <v>931</v>
      </c>
      <c r="B22" s="71" t="s">
        <v>92</v>
      </c>
      <c r="C22" s="72">
        <v>1</v>
      </c>
      <c r="D22" s="73">
        <f t="shared" si="0"/>
        <v>0.43191489361702129</v>
      </c>
      <c r="E22" s="74">
        <f t="shared" si="1"/>
        <v>-0.62978723404255266</v>
      </c>
    </row>
    <row r="23" spans="1:8">
      <c r="A23" s="70">
        <v>933</v>
      </c>
      <c r="B23" s="71" t="s">
        <v>92</v>
      </c>
      <c r="C23" s="72">
        <v>1.4</v>
      </c>
      <c r="D23" s="73">
        <f t="shared" si="0"/>
        <v>0.8319148936170212</v>
      </c>
      <c r="E23" s="74">
        <f t="shared" si="1"/>
        <v>0.20212765957446854</v>
      </c>
    </row>
    <row r="24" spans="1:8">
      <c r="A24" s="70">
        <v>935</v>
      </c>
      <c r="B24" s="71" t="s">
        <v>92</v>
      </c>
      <c r="C24" s="72">
        <v>0</v>
      </c>
      <c r="D24" s="73">
        <f t="shared" si="0"/>
        <v>-0.56808510638297871</v>
      </c>
      <c r="E24" s="74">
        <f t="shared" si="1"/>
        <v>-0.36595744680851017</v>
      </c>
      <c r="H24" s="28"/>
    </row>
    <row r="25" spans="1:8">
      <c r="A25" s="70">
        <v>937</v>
      </c>
      <c r="B25" s="71" t="s">
        <v>92</v>
      </c>
      <c r="C25" s="55">
        <v>0.2</v>
      </c>
      <c r="D25" s="73">
        <f t="shared" si="0"/>
        <v>-0.3680851063829787</v>
      </c>
      <c r="E25" s="74">
        <f t="shared" si="1"/>
        <v>-0.73404255319148892</v>
      </c>
    </row>
    <row r="26" spans="1:8">
      <c r="A26" s="70">
        <v>939</v>
      </c>
      <c r="B26" s="71" t="s">
        <v>92</v>
      </c>
      <c r="C26" s="55">
        <v>0</v>
      </c>
      <c r="D26" s="73">
        <f t="shared" si="0"/>
        <v>-0.56808510638297871</v>
      </c>
      <c r="E26" s="74">
        <f t="shared" ref="E26:E48" si="2">D26+E25</f>
        <v>-1.3021276595744675</v>
      </c>
    </row>
    <row r="27" spans="1:8">
      <c r="A27" s="70">
        <v>941</v>
      </c>
      <c r="B27" s="71" t="s">
        <v>92</v>
      </c>
      <c r="C27" s="72">
        <v>0.8</v>
      </c>
      <c r="D27" s="73">
        <f t="shared" si="0"/>
        <v>0.23191489361702133</v>
      </c>
      <c r="E27" s="74">
        <f t="shared" si="2"/>
        <v>-1.0702127659574461</v>
      </c>
    </row>
    <row r="28" spans="1:8">
      <c r="A28" s="70">
        <v>943</v>
      </c>
      <c r="B28" s="71" t="s">
        <v>92</v>
      </c>
      <c r="C28" s="72">
        <v>0.2</v>
      </c>
      <c r="D28" s="73">
        <f t="shared" si="0"/>
        <v>-0.3680851063829787</v>
      </c>
      <c r="E28" s="74">
        <f t="shared" si="2"/>
        <v>-1.4382978723404247</v>
      </c>
    </row>
    <row r="29" spans="1:8">
      <c r="A29" s="70">
        <v>945</v>
      </c>
      <c r="B29" s="71" t="s">
        <v>92</v>
      </c>
      <c r="C29" s="72">
        <v>0.2</v>
      </c>
      <c r="D29" s="73">
        <f t="shared" si="0"/>
        <v>-0.3680851063829787</v>
      </c>
      <c r="E29" s="74">
        <f t="shared" si="2"/>
        <v>-1.8063829787234034</v>
      </c>
    </row>
    <row r="30" spans="1:8">
      <c r="A30" s="70">
        <v>947</v>
      </c>
      <c r="B30" s="71" t="s">
        <v>92</v>
      </c>
      <c r="C30" s="72">
        <v>0.8</v>
      </c>
      <c r="D30" s="73">
        <f t="shared" si="0"/>
        <v>0.23191489361702133</v>
      </c>
      <c r="E30" s="74">
        <f t="shared" si="2"/>
        <v>-1.5744680851063819</v>
      </c>
    </row>
    <row r="31" spans="1:8">
      <c r="A31" s="70">
        <v>949</v>
      </c>
      <c r="B31" s="71" t="s">
        <v>92</v>
      </c>
      <c r="C31" s="72">
        <v>0.8</v>
      </c>
      <c r="D31" s="73">
        <f t="shared" si="0"/>
        <v>0.23191489361702133</v>
      </c>
      <c r="E31" s="74">
        <f t="shared" si="2"/>
        <v>-1.3425531914893605</v>
      </c>
    </row>
    <row r="32" spans="1:8">
      <c r="A32" s="70">
        <v>951</v>
      </c>
      <c r="B32" s="71" t="s">
        <v>92</v>
      </c>
      <c r="C32" s="72">
        <v>0.8</v>
      </c>
      <c r="D32" s="73">
        <f t="shared" si="0"/>
        <v>0.23191489361702133</v>
      </c>
      <c r="E32" s="74">
        <f t="shared" si="2"/>
        <v>-1.110638297872339</v>
      </c>
    </row>
    <row r="33" spans="1:5">
      <c r="A33" s="70">
        <v>953</v>
      </c>
      <c r="B33" s="71" t="s">
        <v>92</v>
      </c>
      <c r="C33" s="72">
        <v>0.2</v>
      </c>
      <c r="D33" s="73">
        <f t="shared" si="0"/>
        <v>-0.3680851063829787</v>
      </c>
      <c r="E33" s="74">
        <f t="shared" si="2"/>
        <v>-1.4787234042553177</v>
      </c>
    </row>
    <row r="34" spans="1:5">
      <c r="A34" s="70">
        <v>955</v>
      </c>
      <c r="B34" s="71" t="s">
        <v>92</v>
      </c>
      <c r="C34" s="72">
        <v>0.2</v>
      </c>
      <c r="D34" s="73">
        <f t="shared" si="0"/>
        <v>-0.3680851063829787</v>
      </c>
      <c r="E34" s="74">
        <f t="shared" si="2"/>
        <v>-1.8468085106382963</v>
      </c>
    </row>
    <row r="35" spans="1:5">
      <c r="A35" s="70">
        <v>957</v>
      </c>
      <c r="B35" s="71" t="s">
        <v>92</v>
      </c>
      <c r="C35" s="72">
        <v>0.2</v>
      </c>
      <c r="D35" s="73">
        <f t="shared" si="0"/>
        <v>-0.3680851063829787</v>
      </c>
      <c r="E35" s="74">
        <f t="shared" si="2"/>
        <v>-2.214893617021275</v>
      </c>
    </row>
    <row r="36" spans="1:5">
      <c r="A36" s="70">
        <v>959</v>
      </c>
      <c r="B36" s="71" t="s">
        <v>92</v>
      </c>
      <c r="C36" s="72">
        <v>0.2</v>
      </c>
      <c r="D36" s="73">
        <f t="shared" si="0"/>
        <v>-0.3680851063829787</v>
      </c>
      <c r="E36" s="74">
        <f t="shared" si="2"/>
        <v>-2.5829787234042536</v>
      </c>
    </row>
    <row r="37" spans="1:5">
      <c r="A37" s="70">
        <v>961</v>
      </c>
      <c r="B37" s="71" t="s">
        <v>92</v>
      </c>
      <c r="C37" s="72">
        <v>0.2</v>
      </c>
      <c r="D37" s="73">
        <f t="shared" si="0"/>
        <v>-0.3680851063829787</v>
      </c>
      <c r="E37" s="74">
        <f t="shared" si="2"/>
        <v>-2.9510638297872323</v>
      </c>
    </row>
    <row r="38" spans="1:5">
      <c r="A38" s="70">
        <v>963</v>
      </c>
      <c r="B38" s="71" t="s">
        <v>92</v>
      </c>
      <c r="C38" s="72">
        <v>0.2</v>
      </c>
      <c r="D38" s="73">
        <f t="shared" si="0"/>
        <v>-0.3680851063829787</v>
      </c>
      <c r="E38" s="74">
        <f t="shared" si="2"/>
        <v>-3.3191489361702109</v>
      </c>
    </row>
    <row r="39" spans="1:5">
      <c r="A39" s="70">
        <v>965</v>
      </c>
      <c r="B39" s="71" t="s">
        <v>92</v>
      </c>
      <c r="C39" s="72">
        <v>0.2</v>
      </c>
      <c r="D39" s="73">
        <f t="shared" si="0"/>
        <v>-0.3680851063829787</v>
      </c>
      <c r="E39" s="74">
        <f t="shared" si="2"/>
        <v>-3.6872340425531895</v>
      </c>
    </row>
    <row r="40" spans="1:5">
      <c r="A40" s="70">
        <v>967</v>
      </c>
      <c r="B40" s="71" t="s">
        <v>92</v>
      </c>
      <c r="C40" s="72">
        <v>0.5</v>
      </c>
      <c r="D40" s="73">
        <f t="shared" si="0"/>
        <v>-6.8085106382978711E-2</v>
      </c>
      <c r="E40" s="74">
        <f t="shared" si="2"/>
        <v>-3.7553191489361684</v>
      </c>
    </row>
    <row r="41" spans="1:5">
      <c r="A41" s="70">
        <v>969</v>
      </c>
      <c r="B41" s="71" t="s">
        <v>92</v>
      </c>
      <c r="C41" s="72">
        <v>1.3</v>
      </c>
      <c r="D41" s="73">
        <f t="shared" si="0"/>
        <v>0.73191489361702133</v>
      </c>
      <c r="E41" s="74">
        <f t="shared" si="2"/>
        <v>-3.0234042553191469</v>
      </c>
    </row>
    <row r="42" spans="1:5">
      <c r="A42" s="70">
        <v>971</v>
      </c>
      <c r="B42" s="71" t="s">
        <v>92</v>
      </c>
      <c r="C42" s="72">
        <v>1.3</v>
      </c>
      <c r="D42" s="73">
        <f t="shared" si="0"/>
        <v>0.73191489361702133</v>
      </c>
      <c r="E42" s="74">
        <f t="shared" si="2"/>
        <v>-2.2914893617021255</v>
      </c>
    </row>
    <row r="43" spans="1:5">
      <c r="A43" s="70">
        <v>973</v>
      </c>
      <c r="B43" s="71" t="s">
        <v>92</v>
      </c>
      <c r="C43" s="72">
        <v>0.3</v>
      </c>
      <c r="D43" s="73">
        <f t="shared" si="0"/>
        <v>-0.26808510638297872</v>
      </c>
      <c r="E43" s="74">
        <f t="shared" si="2"/>
        <v>-2.559574468085104</v>
      </c>
    </row>
    <row r="44" spans="1:5">
      <c r="A44" s="70">
        <v>975</v>
      </c>
      <c r="B44" s="71" t="s">
        <v>92</v>
      </c>
      <c r="C44" s="72">
        <v>1.3</v>
      </c>
      <c r="D44" s="73">
        <f t="shared" si="0"/>
        <v>0.73191489361702133</v>
      </c>
      <c r="E44" s="74">
        <f t="shared" si="2"/>
        <v>-1.8276595744680826</v>
      </c>
    </row>
    <row r="45" spans="1:5">
      <c r="A45" s="70">
        <v>977</v>
      </c>
      <c r="B45" s="71" t="s">
        <v>92</v>
      </c>
      <c r="C45" s="72">
        <v>0.4</v>
      </c>
      <c r="D45" s="73">
        <f t="shared" si="0"/>
        <v>-0.16808510638297869</v>
      </c>
      <c r="E45" s="74">
        <f t="shared" si="2"/>
        <v>-1.9957446808510613</v>
      </c>
    </row>
    <row r="46" spans="1:5">
      <c r="A46" s="70">
        <v>979</v>
      </c>
      <c r="B46" s="71" t="s">
        <v>92</v>
      </c>
      <c r="C46" s="72">
        <v>1.1000000000000001</v>
      </c>
      <c r="D46" s="73">
        <f t="shared" si="0"/>
        <v>0.53191489361702138</v>
      </c>
      <c r="E46" s="74">
        <f t="shared" si="2"/>
        <v>-1.4638297872340398</v>
      </c>
    </row>
    <row r="47" spans="1:5">
      <c r="A47" s="70">
        <v>981</v>
      </c>
      <c r="B47" s="71" t="s">
        <v>92</v>
      </c>
      <c r="C47" s="72">
        <v>2.1</v>
      </c>
      <c r="D47" s="73">
        <f t="shared" si="0"/>
        <v>1.5319148936170213</v>
      </c>
      <c r="E47" s="74">
        <f t="shared" si="2"/>
        <v>6.8085106382981486E-2</v>
      </c>
    </row>
    <row r="48" spans="1:5" ht="12" thickBot="1">
      <c r="A48" s="75">
        <v>983</v>
      </c>
      <c r="B48" s="76" t="s">
        <v>92</v>
      </c>
      <c r="C48" s="77">
        <v>0.5</v>
      </c>
      <c r="D48" s="78">
        <f t="shared" si="0"/>
        <v>-6.8085106382978711E-2</v>
      </c>
      <c r="E48" s="79">
        <f t="shared" si="2"/>
        <v>2.7755575615628914E-15</v>
      </c>
    </row>
    <row r="49" spans="1:20">
      <c r="A49" s="64"/>
      <c r="B49" s="87" t="s">
        <v>176</v>
      </c>
      <c r="C49" s="88">
        <f>AVERAGE(C2:C48)</f>
        <v>0.56808510638297871</v>
      </c>
      <c r="D49" s="65"/>
      <c r="E49" s="65"/>
    </row>
    <row r="50" spans="1:20">
      <c r="A50" s="66"/>
      <c r="B50" s="89" t="s">
        <v>177</v>
      </c>
      <c r="C50" s="90">
        <f>STDEV(C2:C48)</f>
        <v>0.51672311270944771</v>
      </c>
      <c r="D50" s="69"/>
      <c r="E50" s="69"/>
    </row>
    <row r="51" spans="1:20" ht="12" thickBot="1">
      <c r="A51" s="66"/>
      <c r="B51" s="91" t="s">
        <v>178</v>
      </c>
      <c r="C51" s="92">
        <f>C49+C50</f>
        <v>1.0848082190924264</v>
      </c>
      <c r="D51" s="69"/>
      <c r="E51" s="69"/>
    </row>
    <row r="52" spans="1:20">
      <c r="A52" s="66"/>
      <c r="B52" s="67"/>
      <c r="C52" s="68"/>
      <c r="D52" s="69"/>
      <c r="E52" s="69"/>
    </row>
    <row r="53" spans="1:20" ht="12" thickBot="1">
      <c r="A53" s="29"/>
      <c r="B53" s="29"/>
      <c r="C53" s="29"/>
      <c r="D53" s="29"/>
      <c r="E53" s="29"/>
      <c r="Q53" s="29"/>
      <c r="R53" s="29"/>
      <c r="S53" s="29"/>
      <c r="T53" s="29"/>
    </row>
    <row r="54" spans="1:20">
      <c r="A54" s="200" t="s">
        <v>51</v>
      </c>
      <c r="B54" s="202" t="s">
        <v>47</v>
      </c>
      <c r="C54" s="202"/>
      <c r="D54" s="202"/>
      <c r="E54" s="202"/>
      <c r="F54" s="202" t="s">
        <v>52</v>
      </c>
      <c r="G54" s="202" t="s">
        <v>53</v>
      </c>
      <c r="H54" s="204" t="s">
        <v>54</v>
      </c>
      <c r="I54" s="213" t="s">
        <v>55</v>
      </c>
      <c r="J54" s="214"/>
      <c r="K54" s="214"/>
      <c r="L54" s="214"/>
      <c r="M54" s="214"/>
      <c r="N54" s="214"/>
      <c r="O54" s="214"/>
      <c r="P54" s="215"/>
      <c r="Q54" s="31"/>
      <c r="R54" s="30"/>
      <c r="S54" s="31"/>
      <c r="T54" s="30"/>
    </row>
    <row r="55" spans="1:20" ht="12" thickBot="1">
      <c r="A55" s="201"/>
      <c r="B55" s="203" t="s">
        <v>56</v>
      </c>
      <c r="C55" s="203"/>
      <c r="D55" s="203" t="s">
        <v>57</v>
      </c>
      <c r="E55" s="203"/>
      <c r="F55" s="203"/>
      <c r="G55" s="203"/>
      <c r="H55" s="205"/>
      <c r="I55" s="145" t="s">
        <v>58</v>
      </c>
      <c r="J55" s="97" t="s">
        <v>59</v>
      </c>
      <c r="K55" s="97" t="s">
        <v>60</v>
      </c>
      <c r="L55" s="97" t="s">
        <v>61</v>
      </c>
      <c r="M55" s="97" t="s">
        <v>62</v>
      </c>
      <c r="N55" s="97" t="s">
        <v>63</v>
      </c>
      <c r="O55" s="97" t="s">
        <v>64</v>
      </c>
      <c r="P55" s="98" t="s">
        <v>65</v>
      </c>
      <c r="Q55" s="31"/>
      <c r="R55" s="18" t="s">
        <v>93</v>
      </c>
      <c r="S55" s="31"/>
      <c r="T55" s="30"/>
    </row>
    <row r="56" spans="1:20" s="37" customFormat="1" ht="11.25" customHeight="1">
      <c r="A56" s="108">
        <v>1</v>
      </c>
      <c r="B56" s="109">
        <v>891</v>
      </c>
      <c r="C56" s="110" t="s">
        <v>159</v>
      </c>
      <c r="D56" s="109">
        <v>893</v>
      </c>
      <c r="E56" s="110" t="s">
        <v>159</v>
      </c>
      <c r="F56" s="109">
        <f t="shared" ref="F56:F68" si="3">((D56-B56)/2)+1</f>
        <v>2</v>
      </c>
      <c r="G56" s="109">
        <f t="shared" ref="G56:G68" si="4">F56*20</f>
        <v>40</v>
      </c>
      <c r="H56" s="150">
        <f>SUM(I96)</f>
        <v>30</v>
      </c>
      <c r="I56" s="146">
        <v>3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v>0</v>
      </c>
      <c r="P56" s="112">
        <v>0</v>
      </c>
      <c r="Q56" s="42"/>
      <c r="R56" s="28" t="s">
        <v>180</v>
      </c>
      <c r="S56" s="42"/>
      <c r="T56" s="30"/>
    </row>
    <row r="57" spans="1:20" s="37" customFormat="1" ht="11.25" customHeight="1">
      <c r="A57" s="93">
        <v>2</v>
      </c>
      <c r="B57" s="94">
        <v>893</v>
      </c>
      <c r="C57" s="99" t="s">
        <v>159</v>
      </c>
      <c r="D57" s="94">
        <v>897</v>
      </c>
      <c r="E57" s="99" t="s">
        <v>159</v>
      </c>
      <c r="F57" s="94">
        <f t="shared" si="3"/>
        <v>3</v>
      </c>
      <c r="G57" s="94">
        <f t="shared" si="4"/>
        <v>60</v>
      </c>
      <c r="H57" s="151">
        <f>SUM(I114)</f>
        <v>26.666666666666671</v>
      </c>
      <c r="I57" s="147">
        <v>4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02">
        <v>0</v>
      </c>
      <c r="P57" s="103">
        <v>0</v>
      </c>
      <c r="Q57" s="42"/>
      <c r="R57" s="28" t="s">
        <v>181</v>
      </c>
      <c r="S57" s="42"/>
      <c r="T57" s="30"/>
    </row>
    <row r="58" spans="1:20" s="37" customFormat="1" ht="11.25" customHeight="1">
      <c r="A58" s="93">
        <v>3</v>
      </c>
      <c r="B58" s="94">
        <v>897</v>
      </c>
      <c r="C58" s="99" t="s">
        <v>159</v>
      </c>
      <c r="D58" s="100">
        <v>899</v>
      </c>
      <c r="E58" s="99" t="s">
        <v>159</v>
      </c>
      <c r="F58" s="94">
        <f t="shared" si="3"/>
        <v>2</v>
      </c>
      <c r="G58" s="94">
        <f t="shared" si="4"/>
        <v>40</v>
      </c>
      <c r="H58" s="152">
        <f>SUM(I132)</f>
        <v>70</v>
      </c>
      <c r="I58" s="147">
        <v>3</v>
      </c>
      <c r="J58" s="102">
        <v>0</v>
      </c>
      <c r="K58" s="102">
        <v>1</v>
      </c>
      <c r="L58" s="102">
        <v>0</v>
      </c>
      <c r="M58" s="102">
        <v>0</v>
      </c>
      <c r="N58" s="102">
        <v>0</v>
      </c>
      <c r="O58" s="102">
        <v>0</v>
      </c>
      <c r="P58" s="103">
        <v>0</v>
      </c>
      <c r="Q58" s="42"/>
      <c r="R58" s="28" t="s">
        <v>182</v>
      </c>
      <c r="S58" s="42"/>
      <c r="T58" s="30"/>
    </row>
    <row r="59" spans="1:20" s="37" customFormat="1" ht="11.25" customHeight="1">
      <c r="A59" s="93">
        <v>4</v>
      </c>
      <c r="B59" s="100">
        <v>899</v>
      </c>
      <c r="C59" s="99" t="s">
        <v>159</v>
      </c>
      <c r="D59" s="100">
        <v>905</v>
      </c>
      <c r="E59" s="99" t="s">
        <v>159</v>
      </c>
      <c r="F59" s="94">
        <f t="shared" si="3"/>
        <v>4</v>
      </c>
      <c r="G59" s="94">
        <f t="shared" si="4"/>
        <v>80</v>
      </c>
      <c r="H59" s="152">
        <f>SUM(I150)</f>
        <v>15</v>
      </c>
      <c r="I59" s="147">
        <v>3</v>
      </c>
      <c r="J59" s="102">
        <v>0</v>
      </c>
      <c r="K59" s="102">
        <v>1</v>
      </c>
      <c r="L59" s="102">
        <v>0</v>
      </c>
      <c r="M59" s="102">
        <v>0</v>
      </c>
      <c r="N59" s="102">
        <v>0</v>
      </c>
      <c r="O59" s="102">
        <v>0</v>
      </c>
      <c r="P59" s="103">
        <v>0</v>
      </c>
      <c r="Q59" s="42"/>
      <c r="R59" s="28" t="s">
        <v>183</v>
      </c>
      <c r="S59" s="42"/>
      <c r="T59" s="30"/>
    </row>
    <row r="60" spans="1:20" s="37" customFormat="1" ht="11.25" customHeight="1">
      <c r="A60" s="93">
        <v>5</v>
      </c>
      <c r="B60" s="100">
        <v>905</v>
      </c>
      <c r="C60" s="99" t="s">
        <v>159</v>
      </c>
      <c r="D60" s="100">
        <v>907</v>
      </c>
      <c r="E60" s="99" t="s">
        <v>159</v>
      </c>
      <c r="F60" s="94">
        <f t="shared" si="3"/>
        <v>2</v>
      </c>
      <c r="G60" s="94">
        <f t="shared" si="4"/>
        <v>40</v>
      </c>
      <c r="H60" s="152">
        <f>SUM(I168)</f>
        <v>55</v>
      </c>
      <c r="I60" s="147">
        <v>0</v>
      </c>
      <c r="J60" s="102">
        <v>0</v>
      </c>
      <c r="K60" s="102">
        <v>1</v>
      </c>
      <c r="L60" s="102">
        <v>0</v>
      </c>
      <c r="M60" s="102">
        <v>0</v>
      </c>
      <c r="N60" s="102">
        <v>0</v>
      </c>
      <c r="O60" s="102">
        <v>1</v>
      </c>
      <c r="P60" s="103">
        <v>0</v>
      </c>
      <c r="Q60" s="42"/>
      <c r="R60" s="28" t="s">
        <v>184</v>
      </c>
      <c r="S60" s="42"/>
      <c r="T60" s="30"/>
    </row>
    <row r="61" spans="1:20" s="37" customFormat="1" ht="11.25" customHeight="1">
      <c r="A61" s="93">
        <v>6</v>
      </c>
      <c r="B61" s="100">
        <v>907</v>
      </c>
      <c r="C61" s="99" t="s">
        <v>159</v>
      </c>
      <c r="D61" s="100">
        <v>913</v>
      </c>
      <c r="E61" s="99" t="s">
        <v>159</v>
      </c>
      <c r="F61" s="94">
        <f t="shared" si="3"/>
        <v>4</v>
      </c>
      <c r="G61" s="94">
        <f t="shared" si="4"/>
        <v>80</v>
      </c>
      <c r="H61" s="152">
        <f>SUM(I186)</f>
        <v>32.5</v>
      </c>
      <c r="I61" s="147">
        <v>1</v>
      </c>
      <c r="J61" s="102">
        <v>0</v>
      </c>
      <c r="K61" s="102">
        <v>1</v>
      </c>
      <c r="L61" s="102">
        <v>0</v>
      </c>
      <c r="M61" s="102">
        <v>0</v>
      </c>
      <c r="N61" s="102">
        <v>0</v>
      </c>
      <c r="O61" s="102">
        <v>1</v>
      </c>
      <c r="P61" s="103">
        <v>0</v>
      </c>
      <c r="Q61" s="68"/>
      <c r="R61" s="28" t="s">
        <v>185</v>
      </c>
      <c r="S61" s="113"/>
      <c r="T61" s="113"/>
    </row>
    <row r="62" spans="1:20" s="37" customFormat="1" ht="11.25" customHeight="1">
      <c r="A62" s="93">
        <v>7</v>
      </c>
      <c r="B62" s="100">
        <v>913</v>
      </c>
      <c r="C62" s="99" t="s">
        <v>159</v>
      </c>
      <c r="D62" s="100">
        <v>915</v>
      </c>
      <c r="E62" s="99" t="s">
        <v>159</v>
      </c>
      <c r="F62" s="94">
        <f t="shared" si="3"/>
        <v>2</v>
      </c>
      <c r="G62" s="94">
        <f t="shared" si="4"/>
        <v>40</v>
      </c>
      <c r="H62" s="152">
        <f>SUM(I204)</f>
        <v>50</v>
      </c>
      <c r="I62" s="147">
        <v>1</v>
      </c>
      <c r="J62" s="102">
        <v>0</v>
      </c>
      <c r="K62" s="102">
        <v>1</v>
      </c>
      <c r="L62" s="102">
        <v>0</v>
      </c>
      <c r="M62" s="102">
        <v>0</v>
      </c>
      <c r="N62" s="102">
        <v>0</v>
      </c>
      <c r="O62" s="102">
        <v>0</v>
      </c>
      <c r="P62" s="103">
        <v>0</v>
      </c>
      <c r="Q62" s="68"/>
      <c r="R62" s="28" t="s">
        <v>186</v>
      </c>
    </row>
    <row r="63" spans="1:20" s="37" customFormat="1" ht="11.25" customHeight="1">
      <c r="A63" s="93">
        <v>8</v>
      </c>
      <c r="B63" s="100">
        <v>915</v>
      </c>
      <c r="C63" s="99" t="s">
        <v>159</v>
      </c>
      <c r="D63" s="100">
        <v>917</v>
      </c>
      <c r="E63" s="99" t="s">
        <v>159</v>
      </c>
      <c r="F63" s="94">
        <f t="shared" si="3"/>
        <v>2</v>
      </c>
      <c r="G63" s="94">
        <f t="shared" si="4"/>
        <v>40</v>
      </c>
      <c r="H63" s="152">
        <f>SUM(I222)</f>
        <v>40</v>
      </c>
      <c r="I63" s="147">
        <v>0</v>
      </c>
      <c r="J63" s="102">
        <v>0</v>
      </c>
      <c r="K63" s="102">
        <v>1</v>
      </c>
      <c r="L63" s="102">
        <v>0</v>
      </c>
      <c r="M63" s="102">
        <v>0</v>
      </c>
      <c r="N63" s="102">
        <v>0</v>
      </c>
      <c r="O63" s="102">
        <v>0</v>
      </c>
      <c r="P63" s="103">
        <v>0</v>
      </c>
      <c r="Q63" s="68"/>
      <c r="R63" s="28" t="s">
        <v>187</v>
      </c>
    </row>
    <row r="64" spans="1:20" s="37" customFormat="1" ht="11.25" customHeight="1">
      <c r="A64" s="93">
        <v>9</v>
      </c>
      <c r="B64" s="100">
        <v>917</v>
      </c>
      <c r="C64" s="99" t="s">
        <v>159</v>
      </c>
      <c r="D64" s="100">
        <v>921</v>
      </c>
      <c r="E64" s="99" t="s">
        <v>159</v>
      </c>
      <c r="F64" s="94">
        <f t="shared" si="3"/>
        <v>3</v>
      </c>
      <c r="G64" s="94">
        <f t="shared" si="4"/>
        <v>60</v>
      </c>
      <c r="H64" s="152">
        <f>SUM(I240)</f>
        <v>60.000000000000014</v>
      </c>
      <c r="I64" s="147">
        <v>1</v>
      </c>
      <c r="J64" s="102">
        <v>0</v>
      </c>
      <c r="K64" s="102">
        <v>2</v>
      </c>
      <c r="L64" s="102">
        <v>0</v>
      </c>
      <c r="M64" s="102">
        <v>0</v>
      </c>
      <c r="N64" s="102">
        <v>0</v>
      </c>
      <c r="O64" s="102">
        <v>0</v>
      </c>
      <c r="P64" s="103">
        <v>0</v>
      </c>
      <c r="Q64" s="68"/>
      <c r="R64" s="28" t="s">
        <v>188</v>
      </c>
    </row>
    <row r="65" spans="1:20" s="37" customFormat="1" ht="11.25" customHeight="1">
      <c r="A65" s="93">
        <v>10</v>
      </c>
      <c r="B65" s="100">
        <v>921</v>
      </c>
      <c r="C65" s="99" t="s">
        <v>159</v>
      </c>
      <c r="D65" s="100">
        <v>923</v>
      </c>
      <c r="E65" s="99" t="s">
        <v>159</v>
      </c>
      <c r="F65" s="94">
        <f t="shared" si="3"/>
        <v>2</v>
      </c>
      <c r="G65" s="94">
        <f t="shared" si="4"/>
        <v>40</v>
      </c>
      <c r="H65" s="152">
        <f>SUM(I258)</f>
        <v>60</v>
      </c>
      <c r="I65" s="147">
        <v>2</v>
      </c>
      <c r="J65" s="102">
        <v>0</v>
      </c>
      <c r="K65" s="102">
        <v>1</v>
      </c>
      <c r="L65" s="102">
        <v>0</v>
      </c>
      <c r="M65" s="102">
        <v>0</v>
      </c>
      <c r="N65" s="102">
        <v>0</v>
      </c>
      <c r="O65" s="102">
        <v>0</v>
      </c>
      <c r="P65" s="103">
        <v>0</v>
      </c>
      <c r="Q65" s="68"/>
      <c r="R65" s="28" t="s">
        <v>189</v>
      </c>
    </row>
    <row r="66" spans="1:20" s="37" customFormat="1" ht="11.25" customHeight="1">
      <c r="A66" s="93">
        <v>11</v>
      </c>
      <c r="B66" s="100">
        <v>923</v>
      </c>
      <c r="C66" s="99" t="s">
        <v>159</v>
      </c>
      <c r="D66" s="100">
        <v>927</v>
      </c>
      <c r="E66" s="99" t="s">
        <v>159</v>
      </c>
      <c r="F66" s="94">
        <f t="shared" si="3"/>
        <v>3</v>
      </c>
      <c r="G66" s="94">
        <f t="shared" si="4"/>
        <v>60</v>
      </c>
      <c r="H66" s="152">
        <f>SUM(I276)</f>
        <v>106.66666666666669</v>
      </c>
      <c r="I66" s="147">
        <v>5</v>
      </c>
      <c r="J66" s="102">
        <v>0</v>
      </c>
      <c r="K66" s="102">
        <v>2</v>
      </c>
      <c r="L66" s="102">
        <v>0</v>
      </c>
      <c r="M66" s="102">
        <v>0</v>
      </c>
      <c r="N66" s="102">
        <v>0</v>
      </c>
      <c r="O66" s="102">
        <v>0</v>
      </c>
      <c r="P66" s="103">
        <v>1</v>
      </c>
      <c r="Q66" s="68"/>
      <c r="R66" s="28" t="s">
        <v>190</v>
      </c>
    </row>
    <row r="67" spans="1:20" s="37" customFormat="1" ht="11.25" customHeight="1">
      <c r="A67" s="93">
        <v>12</v>
      </c>
      <c r="B67" s="100">
        <v>927</v>
      </c>
      <c r="C67" s="99" t="s">
        <v>159</v>
      </c>
      <c r="D67" s="100">
        <v>929</v>
      </c>
      <c r="E67" s="99" t="s">
        <v>159</v>
      </c>
      <c r="F67" s="94">
        <f t="shared" si="3"/>
        <v>2</v>
      </c>
      <c r="G67" s="94">
        <f t="shared" si="4"/>
        <v>40</v>
      </c>
      <c r="H67" s="152">
        <f>SUM(I294)</f>
        <v>100</v>
      </c>
      <c r="I67" s="147">
        <v>2</v>
      </c>
      <c r="J67" s="102">
        <v>0</v>
      </c>
      <c r="K67" s="102">
        <v>2</v>
      </c>
      <c r="L67" s="102">
        <v>0</v>
      </c>
      <c r="M67" s="102">
        <v>0</v>
      </c>
      <c r="N67" s="102">
        <v>0</v>
      </c>
      <c r="O67" s="102">
        <v>0</v>
      </c>
      <c r="P67" s="103">
        <v>0</v>
      </c>
      <c r="Q67" s="68"/>
      <c r="R67" s="28" t="s">
        <v>191</v>
      </c>
    </row>
    <row r="68" spans="1:20" s="37" customFormat="1" ht="11.25" customHeight="1">
      <c r="A68" s="93">
        <v>13</v>
      </c>
      <c r="B68" s="100">
        <v>929</v>
      </c>
      <c r="C68" s="99" t="s">
        <v>159</v>
      </c>
      <c r="D68" s="100">
        <v>933</v>
      </c>
      <c r="E68" s="99" t="s">
        <v>92</v>
      </c>
      <c r="F68" s="94">
        <f t="shared" si="3"/>
        <v>3</v>
      </c>
      <c r="G68" s="94">
        <f t="shared" si="4"/>
        <v>60</v>
      </c>
      <c r="H68" s="152">
        <f>SUM(I312)</f>
        <v>106.66666666666667</v>
      </c>
      <c r="I68" s="147">
        <v>1</v>
      </c>
      <c r="J68" s="102">
        <v>0</v>
      </c>
      <c r="K68" s="102">
        <v>3</v>
      </c>
      <c r="L68" s="102">
        <v>0</v>
      </c>
      <c r="M68" s="102">
        <v>0</v>
      </c>
      <c r="N68" s="102">
        <v>0</v>
      </c>
      <c r="O68" s="102">
        <v>0</v>
      </c>
      <c r="P68" s="103">
        <v>1</v>
      </c>
      <c r="Q68" s="68"/>
      <c r="R68" s="28" t="s">
        <v>192</v>
      </c>
    </row>
    <row r="69" spans="1:20" s="37" customFormat="1">
      <c r="A69" s="93">
        <v>14</v>
      </c>
      <c r="B69" s="100">
        <v>933</v>
      </c>
      <c r="C69" s="99" t="s">
        <v>92</v>
      </c>
      <c r="D69" s="94">
        <v>939</v>
      </c>
      <c r="E69" s="99" t="s">
        <v>92</v>
      </c>
      <c r="F69" s="94">
        <f t="shared" ref="F69:F79" si="5">((D69-B69)/2)+1</f>
        <v>4</v>
      </c>
      <c r="G69" s="94">
        <f t="shared" ref="G69:G79" si="6">F69*20</f>
        <v>80</v>
      </c>
      <c r="H69" s="151">
        <f>SUM(I330)</f>
        <v>40</v>
      </c>
      <c r="I69" s="147">
        <v>1</v>
      </c>
      <c r="J69" s="102">
        <v>0</v>
      </c>
      <c r="K69" s="102">
        <v>1</v>
      </c>
      <c r="L69" s="102">
        <v>0</v>
      </c>
      <c r="M69" s="102">
        <v>0</v>
      </c>
      <c r="N69" s="102">
        <v>0</v>
      </c>
      <c r="O69" s="102">
        <v>0</v>
      </c>
      <c r="P69" s="103">
        <v>1</v>
      </c>
      <c r="Q69" s="31"/>
      <c r="R69" s="28" t="s">
        <v>179</v>
      </c>
      <c r="S69" s="31"/>
      <c r="T69" s="30"/>
    </row>
    <row r="70" spans="1:20" s="37" customFormat="1">
      <c r="A70" s="93">
        <v>15</v>
      </c>
      <c r="B70" s="94">
        <v>939</v>
      </c>
      <c r="C70" s="99" t="s">
        <v>92</v>
      </c>
      <c r="D70" s="94">
        <v>941</v>
      </c>
      <c r="E70" s="99" t="s">
        <v>92</v>
      </c>
      <c r="F70" s="94">
        <f t="shared" si="5"/>
        <v>2</v>
      </c>
      <c r="G70" s="94">
        <f t="shared" si="6"/>
        <v>40</v>
      </c>
      <c r="H70" s="151">
        <f>SUM(I348)</f>
        <v>40</v>
      </c>
      <c r="I70" s="147">
        <v>0</v>
      </c>
      <c r="J70" s="102">
        <v>0</v>
      </c>
      <c r="K70" s="102">
        <v>1</v>
      </c>
      <c r="L70" s="102">
        <v>0</v>
      </c>
      <c r="M70" s="102">
        <v>0</v>
      </c>
      <c r="N70" s="102">
        <v>0</v>
      </c>
      <c r="O70" s="102">
        <v>0</v>
      </c>
      <c r="P70" s="103">
        <v>0</v>
      </c>
      <c r="Q70" s="31"/>
      <c r="R70" s="28" t="s">
        <v>107</v>
      </c>
      <c r="S70" s="31"/>
      <c r="T70" s="30"/>
    </row>
    <row r="71" spans="1:20" s="37" customFormat="1">
      <c r="A71" s="93">
        <v>16</v>
      </c>
      <c r="B71" s="94">
        <v>941</v>
      </c>
      <c r="C71" s="99" t="s">
        <v>92</v>
      </c>
      <c r="D71" s="94">
        <v>945</v>
      </c>
      <c r="E71" s="99" t="s">
        <v>92</v>
      </c>
      <c r="F71" s="94">
        <f t="shared" si="5"/>
        <v>3</v>
      </c>
      <c r="G71" s="94">
        <f t="shared" si="6"/>
        <v>60</v>
      </c>
      <c r="H71" s="151">
        <f>SUM(I366)</f>
        <v>40.000000000000007</v>
      </c>
      <c r="I71" s="147">
        <v>2</v>
      </c>
      <c r="J71" s="102">
        <v>0</v>
      </c>
      <c r="K71" s="102">
        <v>1</v>
      </c>
      <c r="L71" s="102">
        <v>0</v>
      </c>
      <c r="M71" s="102">
        <v>0</v>
      </c>
      <c r="N71" s="102">
        <v>0</v>
      </c>
      <c r="O71" s="102">
        <v>0</v>
      </c>
      <c r="P71" s="103">
        <v>0</v>
      </c>
      <c r="Q71" s="31"/>
      <c r="R71" s="28" t="s">
        <v>108</v>
      </c>
      <c r="S71" s="31"/>
      <c r="T71" s="30"/>
    </row>
    <row r="72" spans="1:20" s="37" customFormat="1">
      <c r="A72" s="93">
        <v>17</v>
      </c>
      <c r="B72" s="94">
        <v>945</v>
      </c>
      <c r="C72" s="99" t="s">
        <v>92</v>
      </c>
      <c r="D72" s="94">
        <v>951</v>
      </c>
      <c r="E72" s="99" t="s">
        <v>92</v>
      </c>
      <c r="F72" s="94">
        <f t="shared" si="5"/>
        <v>4</v>
      </c>
      <c r="G72" s="94">
        <f t="shared" si="6"/>
        <v>80</v>
      </c>
      <c r="H72" s="151">
        <f>SUM(I384)</f>
        <v>65</v>
      </c>
      <c r="I72" s="147">
        <v>4</v>
      </c>
      <c r="J72" s="102">
        <v>0</v>
      </c>
      <c r="K72" s="102">
        <v>0</v>
      </c>
      <c r="L72" s="102">
        <v>0</v>
      </c>
      <c r="M72" s="102">
        <v>0</v>
      </c>
      <c r="N72" s="102">
        <v>0</v>
      </c>
      <c r="O72" s="102">
        <v>0</v>
      </c>
      <c r="P72" s="103">
        <v>3</v>
      </c>
      <c r="Q72" s="31"/>
      <c r="R72" s="28" t="s">
        <v>109</v>
      </c>
      <c r="S72" s="31"/>
      <c r="T72" s="30"/>
    </row>
    <row r="73" spans="1:20">
      <c r="A73" s="93">
        <v>18</v>
      </c>
      <c r="B73" s="94">
        <v>951</v>
      </c>
      <c r="C73" s="99" t="s">
        <v>92</v>
      </c>
      <c r="D73" s="94">
        <v>965</v>
      </c>
      <c r="E73" s="99" t="s">
        <v>92</v>
      </c>
      <c r="F73" s="94">
        <f t="shared" si="5"/>
        <v>8</v>
      </c>
      <c r="G73" s="94">
        <f t="shared" si="6"/>
        <v>160</v>
      </c>
      <c r="H73" s="151">
        <f>SUM(I402)</f>
        <v>27.5</v>
      </c>
      <c r="I73" s="148">
        <v>8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v>0</v>
      </c>
      <c r="P73" s="104">
        <v>1</v>
      </c>
      <c r="Q73" s="31"/>
      <c r="R73" s="28" t="s">
        <v>110</v>
      </c>
      <c r="S73" s="31"/>
      <c r="T73" s="30"/>
    </row>
    <row r="74" spans="1:20">
      <c r="A74" s="93">
        <v>19</v>
      </c>
      <c r="B74" s="94">
        <v>965</v>
      </c>
      <c r="C74" s="99" t="s">
        <v>92</v>
      </c>
      <c r="D74" s="94">
        <v>967</v>
      </c>
      <c r="E74" s="99" t="s">
        <v>92</v>
      </c>
      <c r="F74" s="94">
        <f t="shared" si="5"/>
        <v>2</v>
      </c>
      <c r="G74" s="94">
        <f t="shared" si="6"/>
        <v>40</v>
      </c>
      <c r="H74" s="151">
        <f>SUM(I420)</f>
        <v>35</v>
      </c>
      <c r="I74" s="148">
        <v>2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v>1</v>
      </c>
      <c r="P74" s="104">
        <v>0</v>
      </c>
      <c r="Q74" s="31"/>
      <c r="R74" s="28" t="s">
        <v>111</v>
      </c>
      <c r="S74" s="31"/>
      <c r="T74" s="30"/>
    </row>
    <row r="75" spans="1:20">
      <c r="A75" s="93">
        <v>20</v>
      </c>
      <c r="B75" s="94">
        <v>967</v>
      </c>
      <c r="C75" s="99" t="s">
        <v>92</v>
      </c>
      <c r="D75" s="94">
        <v>971</v>
      </c>
      <c r="E75" s="99" t="s">
        <v>92</v>
      </c>
      <c r="F75" s="94">
        <f t="shared" si="5"/>
        <v>3</v>
      </c>
      <c r="G75" s="94">
        <f t="shared" si="6"/>
        <v>60</v>
      </c>
      <c r="H75" s="151">
        <f>SUM(I438)</f>
        <v>103.33333333333334</v>
      </c>
      <c r="I75" s="148">
        <v>3</v>
      </c>
      <c r="J75" s="101">
        <v>0</v>
      </c>
      <c r="K75" s="101">
        <v>2</v>
      </c>
      <c r="L75" s="101">
        <v>0</v>
      </c>
      <c r="M75" s="101">
        <v>0</v>
      </c>
      <c r="N75" s="101">
        <v>0</v>
      </c>
      <c r="O75" s="101">
        <v>3</v>
      </c>
      <c r="P75" s="104">
        <v>0</v>
      </c>
      <c r="Q75" s="31"/>
      <c r="R75" s="28" t="s">
        <v>112</v>
      </c>
      <c r="S75" s="31"/>
      <c r="T75" s="30"/>
    </row>
    <row r="76" spans="1:20">
      <c r="A76" s="93">
        <v>21</v>
      </c>
      <c r="B76" s="94">
        <v>971</v>
      </c>
      <c r="C76" s="99" t="s">
        <v>92</v>
      </c>
      <c r="D76" s="94">
        <v>973</v>
      </c>
      <c r="E76" s="99" t="s">
        <v>92</v>
      </c>
      <c r="F76" s="94">
        <f t="shared" si="5"/>
        <v>2</v>
      </c>
      <c r="G76" s="94">
        <f t="shared" si="6"/>
        <v>40</v>
      </c>
      <c r="H76" s="151">
        <f>SUM(I456)</f>
        <v>80</v>
      </c>
      <c r="I76" s="148">
        <v>1</v>
      </c>
      <c r="J76" s="101">
        <v>0</v>
      </c>
      <c r="K76" s="101">
        <v>1</v>
      </c>
      <c r="L76" s="101">
        <v>0</v>
      </c>
      <c r="M76" s="101">
        <v>0</v>
      </c>
      <c r="N76" s="101">
        <v>0</v>
      </c>
      <c r="O76" s="101">
        <v>2</v>
      </c>
      <c r="P76" s="104">
        <v>0</v>
      </c>
      <c r="Q76" s="31"/>
      <c r="R76" s="28" t="s">
        <v>113</v>
      </c>
      <c r="S76" s="31"/>
      <c r="T76" s="30"/>
    </row>
    <row r="77" spans="1:20">
      <c r="A77" s="93">
        <v>22</v>
      </c>
      <c r="B77" s="94">
        <v>973</v>
      </c>
      <c r="C77" s="99" t="s">
        <v>92</v>
      </c>
      <c r="D77" s="94">
        <v>975</v>
      </c>
      <c r="E77" s="99" t="s">
        <v>92</v>
      </c>
      <c r="F77" s="94">
        <f t="shared" si="5"/>
        <v>2</v>
      </c>
      <c r="G77" s="94">
        <f t="shared" si="6"/>
        <v>40</v>
      </c>
      <c r="H77" s="151">
        <f>SUM(I474)</f>
        <v>80</v>
      </c>
      <c r="I77" s="148">
        <v>1</v>
      </c>
      <c r="J77" s="101">
        <v>0</v>
      </c>
      <c r="K77" s="101">
        <v>1</v>
      </c>
      <c r="L77" s="101">
        <v>0</v>
      </c>
      <c r="M77" s="101">
        <v>0</v>
      </c>
      <c r="N77" s="101">
        <v>0</v>
      </c>
      <c r="O77" s="101">
        <v>2</v>
      </c>
      <c r="P77" s="104">
        <v>0</v>
      </c>
      <c r="Q77" s="31"/>
      <c r="R77" s="28" t="s">
        <v>114</v>
      </c>
      <c r="S77" s="31"/>
      <c r="T77" s="30"/>
    </row>
    <row r="78" spans="1:20">
      <c r="A78" s="93">
        <v>23</v>
      </c>
      <c r="B78" s="94">
        <v>975</v>
      </c>
      <c r="C78" s="99" t="s">
        <v>92</v>
      </c>
      <c r="D78" s="94">
        <v>977</v>
      </c>
      <c r="E78" s="99" t="s">
        <v>92</v>
      </c>
      <c r="F78" s="94">
        <f t="shared" si="5"/>
        <v>2</v>
      </c>
      <c r="G78" s="94">
        <f t="shared" si="6"/>
        <v>40</v>
      </c>
      <c r="H78" s="151">
        <f>SUM(I492)</f>
        <v>85</v>
      </c>
      <c r="I78" s="148">
        <v>3</v>
      </c>
      <c r="J78" s="101">
        <v>0</v>
      </c>
      <c r="K78" s="101">
        <v>1</v>
      </c>
      <c r="L78" s="101">
        <v>0</v>
      </c>
      <c r="M78" s="101">
        <v>0</v>
      </c>
      <c r="N78" s="101">
        <v>0</v>
      </c>
      <c r="O78" s="101">
        <v>1</v>
      </c>
      <c r="P78" s="104">
        <v>0</v>
      </c>
      <c r="Q78" s="31"/>
      <c r="R78" s="28" t="s">
        <v>115</v>
      </c>
      <c r="S78" s="31"/>
      <c r="T78" s="30"/>
    </row>
    <row r="79" spans="1:20">
      <c r="A79" s="93">
        <v>24</v>
      </c>
      <c r="B79" s="94">
        <v>977</v>
      </c>
      <c r="C79" s="99" t="s">
        <v>92</v>
      </c>
      <c r="D79" s="94">
        <v>979</v>
      </c>
      <c r="E79" s="99" t="s">
        <v>92</v>
      </c>
      <c r="F79" s="94">
        <f t="shared" si="5"/>
        <v>2</v>
      </c>
      <c r="G79" s="94">
        <f t="shared" si="6"/>
        <v>40</v>
      </c>
      <c r="H79" s="151">
        <f>SUM(I510)</f>
        <v>75</v>
      </c>
      <c r="I79" s="148">
        <v>3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v>1</v>
      </c>
      <c r="P79" s="104">
        <v>1</v>
      </c>
      <c r="Q79" s="31"/>
      <c r="R79" s="28" t="s">
        <v>116</v>
      </c>
      <c r="S79" s="31"/>
      <c r="T79" s="30"/>
    </row>
    <row r="80" spans="1:20">
      <c r="A80" s="93">
        <v>25</v>
      </c>
      <c r="B80" s="94">
        <v>979</v>
      </c>
      <c r="C80" s="99" t="s">
        <v>92</v>
      </c>
      <c r="D80" s="94">
        <v>981</v>
      </c>
      <c r="E80" s="99" t="s">
        <v>92</v>
      </c>
      <c r="F80" s="94">
        <f>((D80-B80)/2)+1</f>
        <v>2</v>
      </c>
      <c r="G80" s="94">
        <f>F80*20</f>
        <v>40</v>
      </c>
      <c r="H80" s="151">
        <f>SUM(I528)</f>
        <v>160</v>
      </c>
      <c r="I80" s="148">
        <v>3</v>
      </c>
      <c r="J80" s="101">
        <v>0</v>
      </c>
      <c r="K80" s="101">
        <v>1</v>
      </c>
      <c r="L80" s="101">
        <v>0</v>
      </c>
      <c r="M80" s="101">
        <v>0</v>
      </c>
      <c r="N80" s="101">
        <v>0</v>
      </c>
      <c r="O80" s="101">
        <v>2</v>
      </c>
      <c r="P80" s="104">
        <v>2</v>
      </c>
      <c r="Q80" s="31"/>
      <c r="R80" s="28" t="s">
        <v>117</v>
      </c>
      <c r="S80" s="31"/>
      <c r="T80" s="30"/>
    </row>
    <row r="81" spans="1:20" ht="12" thickBot="1">
      <c r="A81" s="95">
        <v>26</v>
      </c>
      <c r="B81" s="96">
        <v>981</v>
      </c>
      <c r="C81" s="105" t="s">
        <v>92</v>
      </c>
      <c r="D81" s="96">
        <v>983</v>
      </c>
      <c r="E81" s="105" t="s">
        <v>92</v>
      </c>
      <c r="F81" s="96">
        <f t="shared" ref="F81" si="7">((D81-B81)/2)+1</f>
        <v>2</v>
      </c>
      <c r="G81" s="96">
        <f t="shared" ref="G81" si="8">F81*20</f>
        <v>40</v>
      </c>
      <c r="H81" s="153">
        <f>SUM(I546)</f>
        <v>130</v>
      </c>
      <c r="I81" s="149">
        <v>3</v>
      </c>
      <c r="J81" s="106">
        <v>0</v>
      </c>
      <c r="K81" s="106">
        <v>1</v>
      </c>
      <c r="L81" s="106">
        <v>0</v>
      </c>
      <c r="M81" s="106">
        <v>0</v>
      </c>
      <c r="N81" s="106">
        <v>0</v>
      </c>
      <c r="O81" s="106">
        <v>2</v>
      </c>
      <c r="P81" s="107">
        <v>1</v>
      </c>
      <c r="Q81" s="31"/>
      <c r="R81" s="28" t="s">
        <v>118</v>
      </c>
      <c r="S81" s="31"/>
      <c r="T81" s="30"/>
    </row>
    <row r="82" spans="1:20" ht="12" thickBot="1">
      <c r="B82" s="18"/>
      <c r="C82" s="18"/>
      <c r="D82" s="18"/>
      <c r="E82" s="18"/>
      <c r="F82" s="18"/>
      <c r="G82" s="18"/>
      <c r="H82" s="18"/>
      <c r="I82" s="32"/>
      <c r="J82" s="18"/>
      <c r="K82" s="18"/>
      <c r="L82" s="18"/>
      <c r="M82" s="18"/>
      <c r="N82" s="18"/>
      <c r="O82" s="18"/>
      <c r="R82" s="37"/>
    </row>
    <row r="83" spans="1:20">
      <c r="B83" s="210" t="s">
        <v>94</v>
      </c>
      <c r="C83" s="211"/>
      <c r="D83" s="211"/>
      <c r="E83" s="211"/>
      <c r="F83" s="211"/>
      <c r="G83" s="211"/>
      <c r="H83" s="211"/>
      <c r="I83" s="211"/>
      <c r="J83" s="212"/>
      <c r="K83" s="18">
        <v>1</v>
      </c>
    </row>
    <row r="84" spans="1:20">
      <c r="B84" s="188" t="s">
        <v>95</v>
      </c>
      <c r="C84" s="186"/>
      <c r="D84" s="187"/>
      <c r="E84" s="185" t="s">
        <v>96</v>
      </c>
      <c r="F84" s="186"/>
      <c r="G84" s="186"/>
      <c r="H84" s="187"/>
      <c r="I84" s="33" t="s">
        <v>97</v>
      </c>
      <c r="J84" s="5" t="s">
        <v>2</v>
      </c>
      <c r="K84" s="18"/>
    </row>
    <row r="85" spans="1:20">
      <c r="B85" s="188" t="s">
        <v>98</v>
      </c>
      <c r="C85" s="186"/>
      <c r="D85" s="187"/>
      <c r="E85" s="189" t="s">
        <v>46</v>
      </c>
      <c r="F85" s="190"/>
      <c r="G85" s="190"/>
      <c r="H85" s="191"/>
      <c r="I85" s="34" t="s">
        <v>66</v>
      </c>
      <c r="J85" s="6" t="s">
        <v>66</v>
      </c>
      <c r="K85" s="18"/>
    </row>
    <row r="86" spans="1:20">
      <c r="B86" s="192" t="s">
        <v>160</v>
      </c>
      <c r="C86" s="193"/>
      <c r="D86" s="193"/>
      <c r="E86" s="185" t="s">
        <v>99</v>
      </c>
      <c r="F86" s="186"/>
      <c r="G86" s="186"/>
      <c r="H86" s="187"/>
      <c r="I86" s="34" t="s">
        <v>161</v>
      </c>
      <c r="J86" s="35" t="s">
        <v>162</v>
      </c>
      <c r="K86" s="18"/>
    </row>
    <row r="87" spans="1:20" ht="22.5">
      <c r="B87" s="8" t="s">
        <v>67</v>
      </c>
      <c r="C87" s="194" t="s">
        <v>68</v>
      </c>
      <c r="D87" s="195"/>
      <c r="E87" s="41" t="s">
        <v>69</v>
      </c>
      <c r="F87" s="41" t="s">
        <v>70</v>
      </c>
      <c r="G87" s="41" t="s">
        <v>71</v>
      </c>
      <c r="H87" s="38" t="s">
        <v>72</v>
      </c>
      <c r="I87" s="34" t="s">
        <v>73</v>
      </c>
      <c r="J87" s="7" t="s">
        <v>74</v>
      </c>
      <c r="K87" s="18"/>
    </row>
    <row r="88" spans="1:20">
      <c r="B88" s="39">
        <v>1</v>
      </c>
      <c r="C88" s="196" t="s">
        <v>75</v>
      </c>
      <c r="D88" s="197"/>
      <c r="E88" s="19">
        <v>3</v>
      </c>
      <c r="F88" s="40">
        <f>E88</f>
        <v>3</v>
      </c>
      <c r="G88" s="9">
        <f>(F88*100)/E96</f>
        <v>150</v>
      </c>
      <c r="H88" s="40">
        <v>0.2</v>
      </c>
      <c r="I88" s="33">
        <f t="shared" ref="I88:I95" si="9">H88*G88</f>
        <v>30</v>
      </c>
      <c r="J88" s="10"/>
      <c r="K88" s="18"/>
    </row>
    <row r="89" spans="1:20">
      <c r="B89" s="39">
        <f t="shared" ref="B89:B95" si="10">B88+1</f>
        <v>2</v>
      </c>
      <c r="C89" s="196" t="s">
        <v>76</v>
      </c>
      <c r="D89" s="197"/>
      <c r="E89" s="19">
        <v>0</v>
      </c>
      <c r="F89" s="40">
        <f>E89</f>
        <v>0</v>
      </c>
      <c r="G89" s="9">
        <f>(F89*100)/E96</f>
        <v>0</v>
      </c>
      <c r="H89" s="40">
        <v>0.5</v>
      </c>
      <c r="I89" s="33">
        <f t="shared" si="9"/>
        <v>0</v>
      </c>
      <c r="J89" s="10"/>
      <c r="K89" s="18"/>
    </row>
    <row r="90" spans="1:20">
      <c r="B90" s="39">
        <f t="shared" si="10"/>
        <v>3</v>
      </c>
      <c r="C90" s="196" t="s">
        <v>77</v>
      </c>
      <c r="D90" s="197"/>
      <c r="E90" s="17">
        <v>0</v>
      </c>
      <c r="F90" s="40">
        <f>E90</f>
        <v>0</v>
      </c>
      <c r="G90" s="9">
        <f>(F90*100)/E96</f>
        <v>0</v>
      </c>
      <c r="H90" s="40">
        <v>0.8</v>
      </c>
      <c r="I90" s="33">
        <f t="shared" si="9"/>
        <v>0</v>
      </c>
      <c r="J90" s="10"/>
      <c r="K90" s="18"/>
    </row>
    <row r="91" spans="1:20">
      <c r="B91" s="39">
        <f t="shared" si="10"/>
        <v>4</v>
      </c>
      <c r="C91" s="196" t="s">
        <v>78</v>
      </c>
      <c r="D91" s="197"/>
      <c r="E91" s="17">
        <v>0</v>
      </c>
      <c r="F91" s="11"/>
      <c r="G91" s="9">
        <f>(E91*100)/E96</f>
        <v>0</v>
      </c>
      <c r="H91" s="40">
        <v>0.9</v>
      </c>
      <c r="I91" s="33">
        <f t="shared" si="9"/>
        <v>0</v>
      </c>
      <c r="J91" s="10"/>
      <c r="K91" s="18"/>
    </row>
    <row r="92" spans="1:20">
      <c r="B92" s="39">
        <f t="shared" si="10"/>
        <v>5</v>
      </c>
      <c r="C92" s="196" t="s">
        <v>79</v>
      </c>
      <c r="D92" s="197"/>
      <c r="E92" s="17">
        <v>0</v>
      </c>
      <c r="F92" s="11"/>
      <c r="G92" s="9">
        <f>(E92*100)/E96</f>
        <v>0</v>
      </c>
      <c r="H92" s="40">
        <v>1</v>
      </c>
      <c r="I92" s="33">
        <f t="shared" si="9"/>
        <v>0</v>
      </c>
      <c r="J92" s="10"/>
      <c r="K92" s="18"/>
    </row>
    <row r="93" spans="1:20">
      <c r="B93" s="39">
        <f t="shared" si="10"/>
        <v>6</v>
      </c>
      <c r="C93" s="196" t="s">
        <v>63</v>
      </c>
      <c r="D93" s="197"/>
      <c r="E93" s="17">
        <v>0</v>
      </c>
      <c r="F93" s="11"/>
      <c r="G93" s="9">
        <f>(E93*100)/E96</f>
        <v>0</v>
      </c>
      <c r="H93" s="40">
        <v>0.5</v>
      </c>
      <c r="I93" s="33">
        <f t="shared" si="9"/>
        <v>0</v>
      </c>
      <c r="J93" s="10"/>
    </row>
    <row r="94" spans="1:20">
      <c r="B94" s="39">
        <f t="shared" si="10"/>
        <v>7</v>
      </c>
      <c r="C94" s="196" t="s">
        <v>64</v>
      </c>
      <c r="D94" s="197"/>
      <c r="E94" s="17">
        <v>0</v>
      </c>
      <c r="F94" s="11"/>
      <c r="G94" s="9">
        <f>(E94*100)/E96</f>
        <v>0</v>
      </c>
      <c r="H94" s="40">
        <v>0.3</v>
      </c>
      <c r="I94" s="33">
        <f t="shared" si="9"/>
        <v>0</v>
      </c>
      <c r="J94" s="10"/>
    </row>
    <row r="95" spans="1:20">
      <c r="B95" s="39">
        <f t="shared" si="10"/>
        <v>8</v>
      </c>
      <c r="C95" s="196" t="s">
        <v>65</v>
      </c>
      <c r="D95" s="197"/>
      <c r="E95" s="17">
        <v>0</v>
      </c>
      <c r="F95" s="11"/>
      <c r="G95" s="9">
        <f>(E95*100)/E96</f>
        <v>0</v>
      </c>
      <c r="H95" s="40">
        <v>0.6</v>
      </c>
      <c r="I95" s="33">
        <f t="shared" si="9"/>
        <v>0</v>
      </c>
      <c r="J95" s="10"/>
    </row>
    <row r="96" spans="1:20">
      <c r="B96" s="206" t="s">
        <v>80</v>
      </c>
      <c r="C96" s="207"/>
      <c r="D96" s="208"/>
      <c r="E96" s="42">
        <v>2</v>
      </c>
      <c r="F96" s="209" t="s">
        <v>81</v>
      </c>
      <c r="G96" s="207"/>
      <c r="H96" s="208"/>
      <c r="I96" s="33">
        <f>SUM(I88:I95)</f>
        <v>30</v>
      </c>
      <c r="J96" s="5" t="s">
        <v>82</v>
      </c>
    </row>
    <row r="97" spans="2:11">
      <c r="B97" s="216" t="s">
        <v>100</v>
      </c>
      <c r="C97" s="217"/>
      <c r="D97" s="217"/>
      <c r="E97" s="217"/>
      <c r="F97" s="217"/>
      <c r="G97" s="217"/>
      <c r="H97" s="218"/>
      <c r="I97" s="33" t="s">
        <v>83</v>
      </c>
      <c r="J97" s="5"/>
    </row>
    <row r="98" spans="2:11">
      <c r="B98" s="219"/>
      <c r="C98" s="220"/>
      <c r="D98" s="220"/>
      <c r="E98" s="220"/>
      <c r="F98" s="220"/>
      <c r="G98" s="220"/>
      <c r="H98" s="221"/>
      <c r="I98" s="33" t="s">
        <v>84</v>
      </c>
      <c r="J98" s="5"/>
    </row>
    <row r="99" spans="2:11" ht="12" thickBot="1">
      <c r="B99" s="222"/>
      <c r="C99" s="223"/>
      <c r="D99" s="223"/>
      <c r="E99" s="223"/>
      <c r="F99" s="223"/>
      <c r="G99" s="223"/>
      <c r="H99" s="224"/>
      <c r="I99" s="36" t="s">
        <v>85</v>
      </c>
      <c r="J99" s="12"/>
    </row>
    <row r="100" spans="2:11" ht="12" thickBot="1"/>
    <row r="101" spans="2:11">
      <c r="B101" s="210" t="s">
        <v>94</v>
      </c>
      <c r="C101" s="211"/>
      <c r="D101" s="211"/>
      <c r="E101" s="211"/>
      <c r="F101" s="211"/>
      <c r="G101" s="211"/>
      <c r="H101" s="211"/>
      <c r="I101" s="211"/>
      <c r="J101" s="212"/>
      <c r="K101" s="16">
        <v>2</v>
      </c>
    </row>
    <row r="102" spans="2:11">
      <c r="B102" s="188" t="s">
        <v>95</v>
      </c>
      <c r="C102" s="186"/>
      <c r="D102" s="187"/>
      <c r="E102" s="185" t="s">
        <v>96</v>
      </c>
      <c r="F102" s="186"/>
      <c r="G102" s="186"/>
      <c r="H102" s="187"/>
      <c r="I102" s="33" t="s">
        <v>97</v>
      </c>
      <c r="J102" s="5" t="s">
        <v>2</v>
      </c>
    </row>
    <row r="103" spans="2:11">
      <c r="B103" s="188" t="s">
        <v>98</v>
      </c>
      <c r="C103" s="186"/>
      <c r="D103" s="187"/>
      <c r="E103" s="189" t="s">
        <v>46</v>
      </c>
      <c r="F103" s="190"/>
      <c r="G103" s="190"/>
      <c r="H103" s="191"/>
      <c r="I103" s="34" t="s">
        <v>66</v>
      </c>
      <c r="J103" s="6" t="s">
        <v>66</v>
      </c>
    </row>
    <row r="104" spans="2:11">
      <c r="B104" s="192" t="s">
        <v>160</v>
      </c>
      <c r="C104" s="193"/>
      <c r="D104" s="193"/>
      <c r="E104" s="185" t="s">
        <v>99</v>
      </c>
      <c r="F104" s="186"/>
      <c r="G104" s="186"/>
      <c r="H104" s="187"/>
      <c r="I104" s="34" t="s">
        <v>162</v>
      </c>
      <c r="J104" s="35" t="s">
        <v>163</v>
      </c>
    </row>
    <row r="105" spans="2:11" ht="22.5">
      <c r="B105" s="8" t="s">
        <v>67</v>
      </c>
      <c r="C105" s="194" t="s">
        <v>68</v>
      </c>
      <c r="D105" s="195"/>
      <c r="E105" s="41" t="s">
        <v>69</v>
      </c>
      <c r="F105" s="41" t="s">
        <v>70</v>
      </c>
      <c r="G105" s="41" t="s">
        <v>71</v>
      </c>
      <c r="H105" s="38" t="s">
        <v>72</v>
      </c>
      <c r="I105" s="34" t="s">
        <v>73</v>
      </c>
      <c r="J105" s="7" t="s">
        <v>74</v>
      </c>
    </row>
    <row r="106" spans="2:11">
      <c r="B106" s="39">
        <v>1</v>
      </c>
      <c r="C106" s="196" t="s">
        <v>75</v>
      </c>
      <c r="D106" s="197"/>
      <c r="E106" s="19">
        <v>4</v>
      </c>
      <c r="F106" s="40">
        <f>E106</f>
        <v>4</v>
      </c>
      <c r="G106" s="9">
        <f>(F106*100)/E114</f>
        <v>133.33333333333334</v>
      </c>
      <c r="H106" s="40">
        <v>0.2</v>
      </c>
      <c r="I106" s="33">
        <f t="shared" ref="I106:I113" si="11">H106*G106</f>
        <v>26.666666666666671</v>
      </c>
      <c r="J106" s="10"/>
    </row>
    <row r="107" spans="2:11">
      <c r="B107" s="39">
        <f t="shared" ref="B107:B113" si="12">B106+1</f>
        <v>2</v>
      </c>
      <c r="C107" s="196" t="s">
        <v>76</v>
      </c>
      <c r="D107" s="197"/>
      <c r="E107" s="19">
        <v>0</v>
      </c>
      <c r="F107" s="40">
        <f>E107</f>
        <v>0</v>
      </c>
      <c r="G107" s="9">
        <f>(F107*100)/E114</f>
        <v>0</v>
      </c>
      <c r="H107" s="40">
        <v>0.5</v>
      </c>
      <c r="I107" s="33">
        <f t="shared" si="11"/>
        <v>0</v>
      </c>
      <c r="J107" s="10"/>
    </row>
    <row r="108" spans="2:11">
      <c r="B108" s="39">
        <f t="shared" si="12"/>
        <v>3</v>
      </c>
      <c r="C108" s="196" t="s">
        <v>77</v>
      </c>
      <c r="D108" s="197"/>
      <c r="E108" s="17">
        <v>0</v>
      </c>
      <c r="F108" s="40">
        <f>E108</f>
        <v>0</v>
      </c>
      <c r="G108" s="9">
        <f>(F108*100)/E114</f>
        <v>0</v>
      </c>
      <c r="H108" s="40">
        <v>0.8</v>
      </c>
      <c r="I108" s="33">
        <f t="shared" si="11"/>
        <v>0</v>
      </c>
      <c r="J108" s="10"/>
      <c r="K108" s="18"/>
    </row>
    <row r="109" spans="2:11">
      <c r="B109" s="39">
        <f t="shared" si="12"/>
        <v>4</v>
      </c>
      <c r="C109" s="196" t="s">
        <v>78</v>
      </c>
      <c r="D109" s="197"/>
      <c r="E109" s="17">
        <v>0</v>
      </c>
      <c r="F109" s="11"/>
      <c r="G109" s="9">
        <f>(E109*100)/E114</f>
        <v>0</v>
      </c>
      <c r="H109" s="40">
        <v>0.9</v>
      </c>
      <c r="I109" s="33">
        <f t="shared" si="11"/>
        <v>0</v>
      </c>
      <c r="J109" s="10"/>
      <c r="K109" s="18"/>
    </row>
    <row r="110" spans="2:11">
      <c r="B110" s="39">
        <f t="shared" si="12"/>
        <v>5</v>
      </c>
      <c r="C110" s="196" t="s">
        <v>79</v>
      </c>
      <c r="D110" s="197"/>
      <c r="E110" s="17">
        <v>0</v>
      </c>
      <c r="F110" s="11"/>
      <c r="G110" s="9">
        <f>(E110*100)/E114</f>
        <v>0</v>
      </c>
      <c r="H110" s="40">
        <v>1</v>
      </c>
      <c r="I110" s="33">
        <f t="shared" si="11"/>
        <v>0</v>
      </c>
      <c r="J110" s="10"/>
      <c r="K110" s="18"/>
    </row>
    <row r="111" spans="2:11">
      <c r="B111" s="39">
        <f t="shared" si="12"/>
        <v>6</v>
      </c>
      <c r="C111" s="196" t="s">
        <v>63</v>
      </c>
      <c r="D111" s="197"/>
      <c r="E111" s="17">
        <v>0</v>
      </c>
      <c r="F111" s="11"/>
      <c r="G111" s="9">
        <f>(E111*100)/E114</f>
        <v>0</v>
      </c>
      <c r="H111" s="40">
        <v>0.5</v>
      </c>
      <c r="I111" s="33">
        <f t="shared" si="11"/>
        <v>0</v>
      </c>
      <c r="J111" s="10"/>
      <c r="K111" s="18"/>
    </row>
    <row r="112" spans="2:11">
      <c r="B112" s="39">
        <f t="shared" si="12"/>
        <v>7</v>
      </c>
      <c r="C112" s="196" t="s">
        <v>64</v>
      </c>
      <c r="D112" s="197"/>
      <c r="E112" s="17">
        <v>0</v>
      </c>
      <c r="F112" s="11"/>
      <c r="G112" s="9">
        <f>(E112*100)/E114</f>
        <v>0</v>
      </c>
      <c r="H112" s="40">
        <v>0.3</v>
      </c>
      <c r="I112" s="33">
        <f t="shared" si="11"/>
        <v>0</v>
      </c>
      <c r="J112" s="10"/>
      <c r="K112" s="18"/>
    </row>
    <row r="113" spans="2:11">
      <c r="B113" s="39">
        <f t="shared" si="12"/>
        <v>8</v>
      </c>
      <c r="C113" s="196" t="s">
        <v>65</v>
      </c>
      <c r="D113" s="197"/>
      <c r="E113" s="17">
        <v>0</v>
      </c>
      <c r="F113" s="11"/>
      <c r="G113" s="9">
        <f>(E113*100)/E114</f>
        <v>0</v>
      </c>
      <c r="H113" s="40">
        <v>0.6</v>
      </c>
      <c r="I113" s="33">
        <f t="shared" si="11"/>
        <v>0</v>
      </c>
      <c r="J113" s="10"/>
      <c r="K113" s="18"/>
    </row>
    <row r="114" spans="2:11">
      <c r="B114" s="206" t="s">
        <v>80</v>
      </c>
      <c r="C114" s="207"/>
      <c r="D114" s="208"/>
      <c r="E114" s="42">
        <v>3</v>
      </c>
      <c r="F114" s="209" t="s">
        <v>81</v>
      </c>
      <c r="G114" s="207"/>
      <c r="H114" s="208"/>
      <c r="I114" s="33">
        <f>SUM(I106:I113)</f>
        <v>26.666666666666671</v>
      </c>
      <c r="J114" s="5" t="s">
        <v>82</v>
      </c>
      <c r="K114" s="18"/>
    </row>
    <row r="115" spans="2:11">
      <c r="B115" s="216" t="s">
        <v>100</v>
      </c>
      <c r="C115" s="217"/>
      <c r="D115" s="217"/>
      <c r="E115" s="217"/>
      <c r="F115" s="217"/>
      <c r="G115" s="217"/>
      <c r="H115" s="218"/>
      <c r="I115" s="33" t="s">
        <v>83</v>
      </c>
      <c r="J115" s="5"/>
      <c r="K115" s="18"/>
    </row>
    <row r="116" spans="2:11">
      <c r="B116" s="219"/>
      <c r="C116" s="220"/>
      <c r="D116" s="220"/>
      <c r="E116" s="220"/>
      <c r="F116" s="220"/>
      <c r="G116" s="220"/>
      <c r="H116" s="221"/>
      <c r="I116" s="33" t="s">
        <v>84</v>
      </c>
      <c r="J116" s="5"/>
      <c r="K116" s="18"/>
    </row>
    <row r="117" spans="2:11" ht="12" thickBot="1">
      <c r="B117" s="222"/>
      <c r="C117" s="223"/>
      <c r="D117" s="223"/>
      <c r="E117" s="223"/>
      <c r="F117" s="223"/>
      <c r="G117" s="223"/>
      <c r="H117" s="224"/>
      <c r="I117" s="36" t="s">
        <v>85</v>
      </c>
      <c r="J117" s="12"/>
      <c r="K117" s="18"/>
    </row>
    <row r="118" spans="2:11" ht="12" thickBot="1">
      <c r="K118" s="18"/>
    </row>
    <row r="119" spans="2:11">
      <c r="B119" s="210" t="s">
        <v>94</v>
      </c>
      <c r="C119" s="211"/>
      <c r="D119" s="211"/>
      <c r="E119" s="211"/>
      <c r="F119" s="211"/>
      <c r="G119" s="211"/>
      <c r="H119" s="211"/>
      <c r="I119" s="211"/>
      <c r="J119" s="212"/>
      <c r="K119" s="18">
        <v>3</v>
      </c>
    </row>
    <row r="120" spans="2:11">
      <c r="B120" s="188" t="s">
        <v>95</v>
      </c>
      <c r="C120" s="186"/>
      <c r="D120" s="187"/>
      <c r="E120" s="185" t="s">
        <v>96</v>
      </c>
      <c r="F120" s="186"/>
      <c r="G120" s="186"/>
      <c r="H120" s="187"/>
      <c r="I120" s="33" t="s">
        <v>97</v>
      </c>
      <c r="J120" s="5" t="s">
        <v>2</v>
      </c>
      <c r="K120" s="18"/>
    </row>
    <row r="121" spans="2:11">
      <c r="B121" s="188" t="s">
        <v>98</v>
      </c>
      <c r="C121" s="186"/>
      <c r="D121" s="187"/>
      <c r="E121" s="189" t="s">
        <v>46</v>
      </c>
      <c r="F121" s="190"/>
      <c r="G121" s="190"/>
      <c r="H121" s="191"/>
      <c r="I121" s="34" t="s">
        <v>66</v>
      </c>
      <c r="J121" s="6" t="s">
        <v>66</v>
      </c>
      <c r="K121" s="18"/>
    </row>
    <row r="122" spans="2:11">
      <c r="B122" s="192" t="s">
        <v>160</v>
      </c>
      <c r="C122" s="193"/>
      <c r="D122" s="193"/>
      <c r="E122" s="185" t="s">
        <v>99</v>
      </c>
      <c r="F122" s="186"/>
      <c r="G122" s="186"/>
      <c r="H122" s="187"/>
      <c r="I122" s="34" t="s">
        <v>163</v>
      </c>
      <c r="J122" s="35" t="s">
        <v>164</v>
      </c>
      <c r="K122" s="18"/>
    </row>
    <row r="123" spans="2:11" ht="22.5">
      <c r="B123" s="8" t="s">
        <v>67</v>
      </c>
      <c r="C123" s="194" t="s">
        <v>68</v>
      </c>
      <c r="D123" s="195"/>
      <c r="E123" s="41" t="s">
        <v>69</v>
      </c>
      <c r="F123" s="41" t="s">
        <v>70</v>
      </c>
      <c r="G123" s="41" t="s">
        <v>71</v>
      </c>
      <c r="H123" s="38" t="s">
        <v>72</v>
      </c>
      <c r="I123" s="34" t="s">
        <v>73</v>
      </c>
      <c r="J123" s="7" t="s">
        <v>74</v>
      </c>
      <c r="K123" s="18"/>
    </row>
    <row r="124" spans="2:11">
      <c r="B124" s="39">
        <v>1</v>
      </c>
      <c r="C124" s="196" t="s">
        <v>75</v>
      </c>
      <c r="D124" s="197"/>
      <c r="E124" s="19">
        <v>3</v>
      </c>
      <c r="F124" s="40">
        <f>E124</f>
        <v>3</v>
      </c>
      <c r="G124" s="9">
        <f>(F124*100)/E132</f>
        <v>150</v>
      </c>
      <c r="H124" s="40">
        <v>0.2</v>
      </c>
      <c r="I124" s="33">
        <f t="shared" ref="I124:I131" si="13">H124*G124</f>
        <v>30</v>
      </c>
      <c r="J124" s="10"/>
      <c r="K124" s="18"/>
    </row>
    <row r="125" spans="2:11">
      <c r="B125" s="39">
        <f t="shared" ref="B125:B131" si="14">B124+1</f>
        <v>2</v>
      </c>
      <c r="C125" s="196" t="s">
        <v>76</v>
      </c>
      <c r="D125" s="197"/>
      <c r="E125" s="19">
        <v>0</v>
      </c>
      <c r="F125" s="40">
        <f>E125</f>
        <v>0</v>
      </c>
      <c r="G125" s="9">
        <f>(F125*100)/E132</f>
        <v>0</v>
      </c>
      <c r="H125" s="40">
        <v>0.5</v>
      </c>
      <c r="I125" s="33">
        <f t="shared" si="13"/>
        <v>0</v>
      </c>
      <c r="J125" s="10"/>
      <c r="K125" s="18"/>
    </row>
    <row r="126" spans="2:11">
      <c r="B126" s="39">
        <f t="shared" si="14"/>
        <v>3</v>
      </c>
      <c r="C126" s="196" t="s">
        <v>77</v>
      </c>
      <c r="D126" s="197"/>
      <c r="E126" s="17">
        <v>1</v>
      </c>
      <c r="F126" s="40">
        <f>E126</f>
        <v>1</v>
      </c>
      <c r="G126" s="9">
        <f>(F126*100)/E132</f>
        <v>50</v>
      </c>
      <c r="H126" s="40">
        <v>0.8</v>
      </c>
      <c r="I126" s="33">
        <f t="shared" si="13"/>
        <v>40</v>
      </c>
      <c r="J126" s="10"/>
      <c r="K126" s="18"/>
    </row>
    <row r="127" spans="2:11">
      <c r="B127" s="39">
        <f t="shared" si="14"/>
        <v>4</v>
      </c>
      <c r="C127" s="196" t="s">
        <v>78</v>
      </c>
      <c r="D127" s="197"/>
      <c r="E127" s="17">
        <v>0</v>
      </c>
      <c r="F127" s="11"/>
      <c r="G127" s="9">
        <f>(E127*100)/E132</f>
        <v>0</v>
      </c>
      <c r="H127" s="40">
        <v>0.9</v>
      </c>
      <c r="I127" s="33">
        <f t="shared" si="13"/>
        <v>0</v>
      </c>
      <c r="J127" s="10"/>
      <c r="K127" s="18"/>
    </row>
    <row r="128" spans="2:11">
      <c r="B128" s="39">
        <f t="shared" si="14"/>
        <v>5</v>
      </c>
      <c r="C128" s="196" t="s">
        <v>79</v>
      </c>
      <c r="D128" s="197"/>
      <c r="E128" s="17">
        <v>0</v>
      </c>
      <c r="F128" s="11"/>
      <c r="G128" s="9">
        <f>(E128*100)/E132</f>
        <v>0</v>
      </c>
      <c r="H128" s="40">
        <v>1</v>
      </c>
      <c r="I128" s="33">
        <f t="shared" si="13"/>
        <v>0</v>
      </c>
      <c r="J128" s="10"/>
      <c r="K128" s="18"/>
    </row>
    <row r="129" spans="2:11">
      <c r="B129" s="39">
        <f t="shared" si="14"/>
        <v>6</v>
      </c>
      <c r="C129" s="196" t="s">
        <v>63</v>
      </c>
      <c r="D129" s="197"/>
      <c r="E129" s="17">
        <v>0</v>
      </c>
      <c r="F129" s="11"/>
      <c r="G129" s="9">
        <f>(E129*100)/E132</f>
        <v>0</v>
      </c>
      <c r="H129" s="40">
        <v>0.5</v>
      </c>
      <c r="I129" s="33">
        <f t="shared" si="13"/>
        <v>0</v>
      </c>
      <c r="J129" s="10"/>
    </row>
    <row r="130" spans="2:11">
      <c r="B130" s="39">
        <f t="shared" si="14"/>
        <v>7</v>
      </c>
      <c r="C130" s="196" t="s">
        <v>64</v>
      </c>
      <c r="D130" s="197"/>
      <c r="E130" s="17">
        <v>0</v>
      </c>
      <c r="F130" s="11"/>
      <c r="G130" s="9">
        <f>(E130*100)/E132</f>
        <v>0</v>
      </c>
      <c r="H130" s="40">
        <v>0.3</v>
      </c>
      <c r="I130" s="33">
        <f t="shared" si="13"/>
        <v>0</v>
      </c>
      <c r="J130" s="10"/>
    </row>
    <row r="131" spans="2:11">
      <c r="B131" s="39">
        <f t="shared" si="14"/>
        <v>8</v>
      </c>
      <c r="C131" s="196" t="s">
        <v>65</v>
      </c>
      <c r="D131" s="197"/>
      <c r="E131" s="17">
        <v>0</v>
      </c>
      <c r="F131" s="11"/>
      <c r="G131" s="9">
        <f>(E131*100)/E132</f>
        <v>0</v>
      </c>
      <c r="H131" s="40">
        <v>0.6</v>
      </c>
      <c r="I131" s="33">
        <f t="shared" si="13"/>
        <v>0</v>
      </c>
      <c r="J131" s="10"/>
    </row>
    <row r="132" spans="2:11">
      <c r="B132" s="206" t="s">
        <v>80</v>
      </c>
      <c r="C132" s="207"/>
      <c r="D132" s="208"/>
      <c r="E132" s="42">
        <v>2</v>
      </c>
      <c r="F132" s="209" t="s">
        <v>81</v>
      </c>
      <c r="G132" s="207"/>
      <c r="H132" s="208"/>
      <c r="I132" s="33">
        <f>SUM(I124:I131)</f>
        <v>70</v>
      </c>
      <c r="J132" s="5" t="s">
        <v>82</v>
      </c>
    </row>
    <row r="133" spans="2:11">
      <c r="B133" s="216" t="s">
        <v>100</v>
      </c>
      <c r="C133" s="217"/>
      <c r="D133" s="217"/>
      <c r="E133" s="217"/>
      <c r="F133" s="217"/>
      <c r="G133" s="217"/>
      <c r="H133" s="218"/>
      <c r="I133" s="33" t="s">
        <v>83</v>
      </c>
      <c r="J133" s="5"/>
    </row>
    <row r="134" spans="2:11">
      <c r="B134" s="219"/>
      <c r="C134" s="220"/>
      <c r="D134" s="220"/>
      <c r="E134" s="220"/>
      <c r="F134" s="220"/>
      <c r="G134" s="220"/>
      <c r="H134" s="221"/>
      <c r="I134" s="33" t="s">
        <v>84</v>
      </c>
      <c r="J134" s="5"/>
    </row>
    <row r="135" spans="2:11" ht="12" thickBot="1">
      <c r="B135" s="222"/>
      <c r="C135" s="223"/>
      <c r="D135" s="223"/>
      <c r="E135" s="223"/>
      <c r="F135" s="223"/>
      <c r="G135" s="223"/>
      <c r="H135" s="224"/>
      <c r="I135" s="36" t="s">
        <v>85</v>
      </c>
      <c r="J135" s="12"/>
    </row>
    <row r="136" spans="2:11" ht="12" thickBot="1"/>
    <row r="137" spans="2:11">
      <c r="B137" s="210" t="s">
        <v>94</v>
      </c>
      <c r="C137" s="211"/>
      <c r="D137" s="211"/>
      <c r="E137" s="211"/>
      <c r="F137" s="211"/>
      <c r="G137" s="211"/>
      <c r="H137" s="211"/>
      <c r="I137" s="211"/>
      <c r="J137" s="212"/>
      <c r="K137" s="16">
        <v>4</v>
      </c>
    </row>
    <row r="138" spans="2:11">
      <c r="B138" s="188" t="s">
        <v>95</v>
      </c>
      <c r="C138" s="186"/>
      <c r="D138" s="187"/>
      <c r="E138" s="185" t="s">
        <v>96</v>
      </c>
      <c r="F138" s="186"/>
      <c r="G138" s="186"/>
      <c r="H138" s="187"/>
      <c r="I138" s="33" t="s">
        <v>97</v>
      </c>
      <c r="J138" s="5" t="s">
        <v>2</v>
      </c>
    </row>
    <row r="139" spans="2:11">
      <c r="B139" s="188" t="s">
        <v>98</v>
      </c>
      <c r="C139" s="186"/>
      <c r="D139" s="187"/>
      <c r="E139" s="189" t="s">
        <v>46</v>
      </c>
      <c r="F139" s="190"/>
      <c r="G139" s="190"/>
      <c r="H139" s="191"/>
      <c r="I139" s="34" t="s">
        <v>66</v>
      </c>
      <c r="J139" s="6" t="s">
        <v>66</v>
      </c>
    </row>
    <row r="140" spans="2:11">
      <c r="B140" s="192" t="s">
        <v>160</v>
      </c>
      <c r="C140" s="193"/>
      <c r="D140" s="193"/>
      <c r="E140" s="185" t="s">
        <v>99</v>
      </c>
      <c r="F140" s="186"/>
      <c r="G140" s="186"/>
      <c r="H140" s="187"/>
      <c r="I140" s="34" t="s">
        <v>164</v>
      </c>
      <c r="J140" s="35" t="s">
        <v>165</v>
      </c>
    </row>
    <row r="141" spans="2:11" ht="22.5">
      <c r="B141" s="8" t="s">
        <v>67</v>
      </c>
      <c r="C141" s="194" t="s">
        <v>68</v>
      </c>
      <c r="D141" s="195"/>
      <c r="E141" s="41" t="s">
        <v>69</v>
      </c>
      <c r="F141" s="41" t="s">
        <v>70</v>
      </c>
      <c r="G141" s="41" t="s">
        <v>71</v>
      </c>
      <c r="H141" s="38" t="s">
        <v>72</v>
      </c>
      <c r="I141" s="34" t="s">
        <v>73</v>
      </c>
      <c r="J141" s="7" t="s">
        <v>74</v>
      </c>
    </row>
    <row r="142" spans="2:11">
      <c r="B142" s="39">
        <v>1</v>
      </c>
      <c r="C142" s="196" t="s">
        <v>75</v>
      </c>
      <c r="D142" s="197"/>
      <c r="E142" s="19">
        <v>3</v>
      </c>
      <c r="F142" s="40">
        <f>E142</f>
        <v>3</v>
      </c>
      <c r="G142" s="9">
        <f>(F142*100)/E150</f>
        <v>75</v>
      </c>
      <c r="H142" s="40">
        <v>0.2</v>
      </c>
      <c r="I142" s="33">
        <f t="shared" ref="I142:I149" si="15">H142*G142</f>
        <v>15</v>
      </c>
      <c r="J142" s="10"/>
    </row>
    <row r="143" spans="2:11">
      <c r="B143" s="39">
        <f t="shared" ref="B143:B149" si="16">B142+1</f>
        <v>2</v>
      </c>
      <c r="C143" s="196" t="s">
        <v>76</v>
      </c>
      <c r="D143" s="197"/>
      <c r="E143" s="19">
        <v>0</v>
      </c>
      <c r="F143" s="40">
        <f>E143</f>
        <v>0</v>
      </c>
      <c r="G143" s="9">
        <f>(F143*100)/E150</f>
        <v>0</v>
      </c>
      <c r="H143" s="40">
        <v>0.5</v>
      </c>
      <c r="I143" s="33">
        <f t="shared" si="15"/>
        <v>0</v>
      </c>
      <c r="J143" s="10"/>
    </row>
    <row r="144" spans="2:11">
      <c r="B144" s="39">
        <f t="shared" si="16"/>
        <v>3</v>
      </c>
      <c r="C144" s="196" t="s">
        <v>77</v>
      </c>
      <c r="D144" s="197"/>
      <c r="E144" s="19">
        <v>0</v>
      </c>
      <c r="F144" s="40">
        <f>E144</f>
        <v>0</v>
      </c>
      <c r="G144" s="9">
        <f>(F144*100)/E150</f>
        <v>0</v>
      </c>
      <c r="H144" s="40">
        <v>0.8</v>
      </c>
      <c r="I144" s="33">
        <f t="shared" si="15"/>
        <v>0</v>
      </c>
      <c r="J144" s="10"/>
      <c r="K144" s="18"/>
    </row>
    <row r="145" spans="2:11">
      <c r="B145" s="39">
        <f t="shared" si="16"/>
        <v>4</v>
      </c>
      <c r="C145" s="196" t="s">
        <v>78</v>
      </c>
      <c r="D145" s="197"/>
      <c r="E145" s="17">
        <v>0</v>
      </c>
      <c r="F145" s="11"/>
      <c r="G145" s="9">
        <f>(E145*100)/E150</f>
        <v>0</v>
      </c>
      <c r="H145" s="40">
        <v>0.9</v>
      </c>
      <c r="I145" s="33">
        <f t="shared" si="15"/>
        <v>0</v>
      </c>
      <c r="J145" s="10"/>
      <c r="K145" s="18"/>
    </row>
    <row r="146" spans="2:11">
      <c r="B146" s="39">
        <f t="shared" si="16"/>
        <v>5</v>
      </c>
      <c r="C146" s="196" t="s">
        <v>79</v>
      </c>
      <c r="D146" s="197"/>
      <c r="E146" s="17">
        <v>0</v>
      </c>
      <c r="F146" s="11"/>
      <c r="G146" s="9">
        <f>(E146*100)/E150</f>
        <v>0</v>
      </c>
      <c r="H146" s="40">
        <v>1</v>
      </c>
      <c r="I146" s="33">
        <f t="shared" si="15"/>
        <v>0</v>
      </c>
      <c r="J146" s="10"/>
      <c r="K146" s="18"/>
    </row>
    <row r="147" spans="2:11">
      <c r="B147" s="39">
        <f t="shared" si="16"/>
        <v>6</v>
      </c>
      <c r="C147" s="196" t="s">
        <v>63</v>
      </c>
      <c r="D147" s="197"/>
      <c r="E147" s="17">
        <v>0</v>
      </c>
      <c r="F147" s="11"/>
      <c r="G147" s="9">
        <f>(E147*100)/E150</f>
        <v>0</v>
      </c>
      <c r="H147" s="40">
        <v>0.5</v>
      </c>
      <c r="I147" s="33">
        <f t="shared" si="15"/>
        <v>0</v>
      </c>
      <c r="J147" s="10"/>
      <c r="K147" s="18"/>
    </row>
    <row r="148" spans="2:11">
      <c r="B148" s="39">
        <f t="shared" si="16"/>
        <v>7</v>
      </c>
      <c r="C148" s="196" t="s">
        <v>64</v>
      </c>
      <c r="D148" s="197"/>
      <c r="E148" s="17">
        <v>0</v>
      </c>
      <c r="F148" s="11"/>
      <c r="G148" s="9">
        <f>(E148*100)/E150</f>
        <v>0</v>
      </c>
      <c r="H148" s="40">
        <v>0.3</v>
      </c>
      <c r="I148" s="33">
        <f t="shared" si="15"/>
        <v>0</v>
      </c>
      <c r="J148" s="10"/>
      <c r="K148" s="18"/>
    </row>
    <row r="149" spans="2:11">
      <c r="B149" s="39">
        <f t="shared" si="16"/>
        <v>8</v>
      </c>
      <c r="C149" s="196" t="s">
        <v>65</v>
      </c>
      <c r="D149" s="197"/>
      <c r="E149" s="17">
        <v>0</v>
      </c>
      <c r="F149" s="11"/>
      <c r="G149" s="9">
        <f>(E149*100)/E150</f>
        <v>0</v>
      </c>
      <c r="H149" s="40">
        <v>0.6</v>
      </c>
      <c r="I149" s="33">
        <f t="shared" si="15"/>
        <v>0</v>
      </c>
      <c r="J149" s="10"/>
      <c r="K149" s="18"/>
    </row>
    <row r="150" spans="2:11">
      <c r="B150" s="206" t="s">
        <v>80</v>
      </c>
      <c r="C150" s="207"/>
      <c r="D150" s="208"/>
      <c r="E150" s="42">
        <v>4</v>
      </c>
      <c r="F150" s="209" t="s">
        <v>81</v>
      </c>
      <c r="G150" s="207"/>
      <c r="H150" s="208"/>
      <c r="I150" s="33">
        <f>SUM(I142:I149)</f>
        <v>15</v>
      </c>
      <c r="J150" s="5" t="s">
        <v>82</v>
      </c>
      <c r="K150" s="18"/>
    </row>
    <row r="151" spans="2:11">
      <c r="B151" s="216" t="s">
        <v>100</v>
      </c>
      <c r="C151" s="217"/>
      <c r="D151" s="217"/>
      <c r="E151" s="217"/>
      <c r="F151" s="217"/>
      <c r="G151" s="217"/>
      <c r="H151" s="218"/>
      <c r="I151" s="33" t="s">
        <v>83</v>
      </c>
      <c r="J151" s="5"/>
      <c r="K151" s="18"/>
    </row>
    <row r="152" spans="2:11">
      <c r="B152" s="219"/>
      <c r="C152" s="220"/>
      <c r="D152" s="220"/>
      <c r="E152" s="220"/>
      <c r="F152" s="220"/>
      <c r="G152" s="220"/>
      <c r="H152" s="221"/>
      <c r="I152" s="33" t="s">
        <v>84</v>
      </c>
      <c r="J152" s="5"/>
      <c r="K152" s="18"/>
    </row>
    <row r="153" spans="2:11" ht="12" thickBot="1">
      <c r="B153" s="222"/>
      <c r="C153" s="223"/>
      <c r="D153" s="223"/>
      <c r="E153" s="223"/>
      <c r="F153" s="223"/>
      <c r="G153" s="223"/>
      <c r="H153" s="224"/>
      <c r="I153" s="36" t="s">
        <v>85</v>
      </c>
      <c r="J153" s="12"/>
      <c r="K153" s="18"/>
    </row>
    <row r="154" spans="2:11" ht="12" thickBot="1">
      <c r="K154" s="18"/>
    </row>
    <row r="155" spans="2:11">
      <c r="B155" s="210" t="s">
        <v>94</v>
      </c>
      <c r="C155" s="211"/>
      <c r="D155" s="211"/>
      <c r="E155" s="211"/>
      <c r="F155" s="211"/>
      <c r="G155" s="211"/>
      <c r="H155" s="211"/>
      <c r="I155" s="211"/>
      <c r="J155" s="212"/>
      <c r="K155" s="18">
        <v>5</v>
      </c>
    </row>
    <row r="156" spans="2:11">
      <c r="B156" s="188" t="s">
        <v>95</v>
      </c>
      <c r="C156" s="186"/>
      <c r="D156" s="187"/>
      <c r="E156" s="185" t="s">
        <v>96</v>
      </c>
      <c r="F156" s="186"/>
      <c r="G156" s="186"/>
      <c r="H156" s="187"/>
      <c r="I156" s="33" t="s">
        <v>97</v>
      </c>
      <c r="J156" s="5" t="s">
        <v>2</v>
      </c>
      <c r="K156" s="18"/>
    </row>
    <row r="157" spans="2:11">
      <c r="B157" s="188" t="s">
        <v>98</v>
      </c>
      <c r="C157" s="186"/>
      <c r="D157" s="187"/>
      <c r="E157" s="189" t="s">
        <v>46</v>
      </c>
      <c r="F157" s="190"/>
      <c r="G157" s="190"/>
      <c r="H157" s="191"/>
      <c r="I157" s="34" t="s">
        <v>66</v>
      </c>
      <c r="J157" s="6" t="s">
        <v>66</v>
      </c>
      <c r="K157" s="18"/>
    </row>
    <row r="158" spans="2:11">
      <c r="B158" s="192" t="s">
        <v>160</v>
      </c>
      <c r="C158" s="193"/>
      <c r="D158" s="193"/>
      <c r="E158" s="185" t="s">
        <v>99</v>
      </c>
      <c r="F158" s="186"/>
      <c r="G158" s="186"/>
      <c r="H158" s="187"/>
      <c r="I158" s="34" t="s">
        <v>165</v>
      </c>
      <c r="J158" s="35" t="s">
        <v>166</v>
      </c>
      <c r="K158" s="18"/>
    </row>
    <row r="159" spans="2:11" ht="22.5">
      <c r="B159" s="8" t="s">
        <v>67</v>
      </c>
      <c r="C159" s="194" t="s">
        <v>68</v>
      </c>
      <c r="D159" s="195"/>
      <c r="E159" s="41" t="s">
        <v>69</v>
      </c>
      <c r="F159" s="41" t="s">
        <v>70</v>
      </c>
      <c r="G159" s="41" t="s">
        <v>71</v>
      </c>
      <c r="H159" s="38" t="s">
        <v>72</v>
      </c>
      <c r="I159" s="34" t="s">
        <v>73</v>
      </c>
      <c r="J159" s="7" t="s">
        <v>74</v>
      </c>
      <c r="K159" s="18"/>
    </row>
    <row r="160" spans="2:11">
      <c r="B160" s="39">
        <v>1</v>
      </c>
      <c r="C160" s="196" t="s">
        <v>75</v>
      </c>
      <c r="D160" s="197"/>
      <c r="E160" s="19">
        <v>0</v>
      </c>
      <c r="F160" s="40">
        <f>E160</f>
        <v>0</v>
      </c>
      <c r="G160" s="9">
        <f>(F160*100)/E168</f>
        <v>0</v>
      </c>
      <c r="H160" s="40">
        <v>0.2</v>
      </c>
      <c r="I160" s="33">
        <f t="shared" ref="I160:I167" si="17">H160*G160</f>
        <v>0</v>
      </c>
      <c r="J160" s="10"/>
      <c r="K160" s="18"/>
    </row>
    <row r="161" spans="2:11">
      <c r="B161" s="39">
        <f t="shared" ref="B161:B167" si="18">B160+1</f>
        <v>2</v>
      </c>
      <c r="C161" s="196" t="s">
        <v>76</v>
      </c>
      <c r="D161" s="197"/>
      <c r="E161" s="19">
        <v>0</v>
      </c>
      <c r="F161" s="40">
        <f>E161</f>
        <v>0</v>
      </c>
      <c r="G161" s="9">
        <f>(F161*100)/E168</f>
        <v>0</v>
      </c>
      <c r="H161" s="40">
        <v>0.5</v>
      </c>
      <c r="I161" s="33">
        <f t="shared" si="17"/>
        <v>0</v>
      </c>
      <c r="J161" s="10"/>
      <c r="K161" s="18"/>
    </row>
    <row r="162" spans="2:11">
      <c r="B162" s="39">
        <f t="shared" si="18"/>
        <v>3</v>
      </c>
      <c r="C162" s="196" t="s">
        <v>77</v>
      </c>
      <c r="D162" s="197"/>
      <c r="E162" s="19">
        <v>1</v>
      </c>
      <c r="F162" s="40">
        <f>E162</f>
        <v>1</v>
      </c>
      <c r="G162" s="9">
        <f>(F162*100)/E168</f>
        <v>50</v>
      </c>
      <c r="H162" s="40">
        <v>0.8</v>
      </c>
      <c r="I162" s="33">
        <f t="shared" si="17"/>
        <v>40</v>
      </c>
      <c r="J162" s="10"/>
      <c r="K162" s="18"/>
    </row>
    <row r="163" spans="2:11">
      <c r="B163" s="39">
        <f t="shared" si="18"/>
        <v>4</v>
      </c>
      <c r="C163" s="196" t="s">
        <v>78</v>
      </c>
      <c r="D163" s="197"/>
      <c r="E163" s="17">
        <v>0</v>
      </c>
      <c r="F163" s="11"/>
      <c r="G163" s="9">
        <f>(E163*100)/E168</f>
        <v>0</v>
      </c>
      <c r="H163" s="40">
        <v>0.9</v>
      </c>
      <c r="I163" s="33">
        <f t="shared" si="17"/>
        <v>0</v>
      </c>
      <c r="J163" s="10"/>
      <c r="K163" s="18"/>
    </row>
    <row r="164" spans="2:11">
      <c r="B164" s="39">
        <f t="shared" si="18"/>
        <v>5</v>
      </c>
      <c r="C164" s="196" t="s">
        <v>79</v>
      </c>
      <c r="D164" s="197"/>
      <c r="E164" s="17">
        <v>0</v>
      </c>
      <c r="F164" s="11"/>
      <c r="G164" s="9">
        <f>(E164*100)/E168</f>
        <v>0</v>
      </c>
      <c r="H164" s="40">
        <v>1</v>
      </c>
      <c r="I164" s="33">
        <f t="shared" si="17"/>
        <v>0</v>
      </c>
      <c r="J164" s="10"/>
      <c r="K164" s="18"/>
    </row>
    <row r="165" spans="2:11">
      <c r="B165" s="39">
        <f t="shared" si="18"/>
        <v>6</v>
      </c>
      <c r="C165" s="196" t="s">
        <v>63</v>
      </c>
      <c r="D165" s="197"/>
      <c r="E165" s="17">
        <v>0</v>
      </c>
      <c r="F165" s="11"/>
      <c r="G165" s="9">
        <f>(E165*100)/E168</f>
        <v>0</v>
      </c>
      <c r="H165" s="40">
        <v>0.5</v>
      </c>
      <c r="I165" s="33">
        <f t="shared" si="17"/>
        <v>0</v>
      </c>
      <c r="J165" s="10"/>
    </row>
    <row r="166" spans="2:11">
      <c r="B166" s="39">
        <f t="shared" si="18"/>
        <v>7</v>
      </c>
      <c r="C166" s="196" t="s">
        <v>64</v>
      </c>
      <c r="D166" s="197"/>
      <c r="E166" s="17">
        <v>1</v>
      </c>
      <c r="F166" s="11"/>
      <c r="G166" s="9">
        <f>(E166*100)/E168</f>
        <v>50</v>
      </c>
      <c r="H166" s="40">
        <v>0.3</v>
      </c>
      <c r="I166" s="33">
        <f t="shared" si="17"/>
        <v>15</v>
      </c>
      <c r="J166" s="10"/>
    </row>
    <row r="167" spans="2:11">
      <c r="B167" s="39">
        <f t="shared" si="18"/>
        <v>8</v>
      </c>
      <c r="C167" s="196" t="s">
        <v>65</v>
      </c>
      <c r="D167" s="197"/>
      <c r="E167" s="17">
        <v>0</v>
      </c>
      <c r="F167" s="11"/>
      <c r="G167" s="9">
        <f>(E167*100)/E168</f>
        <v>0</v>
      </c>
      <c r="H167" s="40">
        <v>0.6</v>
      </c>
      <c r="I167" s="33">
        <f t="shared" si="17"/>
        <v>0</v>
      </c>
      <c r="J167" s="10"/>
    </row>
    <row r="168" spans="2:11">
      <c r="B168" s="206" t="s">
        <v>80</v>
      </c>
      <c r="C168" s="207"/>
      <c r="D168" s="208"/>
      <c r="E168" s="42">
        <v>2</v>
      </c>
      <c r="F168" s="209" t="s">
        <v>81</v>
      </c>
      <c r="G168" s="207"/>
      <c r="H168" s="208"/>
      <c r="I168" s="33">
        <f>SUM(I160:I167)</f>
        <v>55</v>
      </c>
      <c r="J168" s="5" t="s">
        <v>82</v>
      </c>
    </row>
    <row r="169" spans="2:11">
      <c r="B169" s="216" t="s">
        <v>100</v>
      </c>
      <c r="C169" s="217"/>
      <c r="D169" s="217"/>
      <c r="E169" s="217"/>
      <c r="F169" s="217"/>
      <c r="G169" s="217"/>
      <c r="H169" s="218"/>
      <c r="I169" s="33" t="s">
        <v>83</v>
      </c>
      <c r="J169" s="5"/>
    </row>
    <row r="170" spans="2:11">
      <c r="B170" s="219"/>
      <c r="C170" s="220"/>
      <c r="D170" s="220"/>
      <c r="E170" s="220"/>
      <c r="F170" s="220"/>
      <c r="G170" s="220"/>
      <c r="H170" s="221"/>
      <c r="I170" s="33" t="s">
        <v>84</v>
      </c>
      <c r="J170" s="5"/>
    </row>
    <row r="171" spans="2:11" ht="12" thickBot="1">
      <c r="B171" s="222"/>
      <c r="C171" s="223"/>
      <c r="D171" s="223"/>
      <c r="E171" s="223"/>
      <c r="F171" s="223"/>
      <c r="G171" s="223"/>
      <c r="H171" s="224"/>
      <c r="I171" s="36" t="s">
        <v>85</v>
      </c>
      <c r="J171" s="12"/>
    </row>
    <row r="172" spans="2:11" ht="12" thickBot="1"/>
    <row r="173" spans="2:11">
      <c r="B173" s="210" t="s">
        <v>94</v>
      </c>
      <c r="C173" s="211"/>
      <c r="D173" s="211"/>
      <c r="E173" s="211"/>
      <c r="F173" s="211"/>
      <c r="G173" s="211"/>
      <c r="H173" s="211"/>
      <c r="I173" s="211"/>
      <c r="J173" s="212"/>
      <c r="K173" s="16">
        <v>6</v>
      </c>
    </row>
    <row r="174" spans="2:11">
      <c r="B174" s="188" t="s">
        <v>95</v>
      </c>
      <c r="C174" s="186"/>
      <c r="D174" s="187"/>
      <c r="E174" s="185" t="s">
        <v>96</v>
      </c>
      <c r="F174" s="186"/>
      <c r="G174" s="186"/>
      <c r="H174" s="187"/>
      <c r="I174" s="33" t="s">
        <v>97</v>
      </c>
      <c r="J174" s="5" t="s">
        <v>2</v>
      </c>
    </row>
    <row r="175" spans="2:11">
      <c r="B175" s="188" t="s">
        <v>98</v>
      </c>
      <c r="C175" s="186"/>
      <c r="D175" s="187"/>
      <c r="E175" s="189" t="s">
        <v>46</v>
      </c>
      <c r="F175" s="190"/>
      <c r="G175" s="190"/>
      <c r="H175" s="191"/>
      <c r="I175" s="34" t="s">
        <v>66</v>
      </c>
      <c r="J175" s="6" t="s">
        <v>66</v>
      </c>
    </row>
    <row r="176" spans="2:11">
      <c r="B176" s="192" t="s">
        <v>160</v>
      </c>
      <c r="C176" s="193"/>
      <c r="D176" s="193"/>
      <c r="E176" s="185" t="s">
        <v>99</v>
      </c>
      <c r="F176" s="186"/>
      <c r="G176" s="186"/>
      <c r="H176" s="187"/>
      <c r="I176" s="34" t="s">
        <v>166</v>
      </c>
      <c r="J176" s="35" t="s">
        <v>167</v>
      </c>
    </row>
    <row r="177" spans="2:11" ht="22.5">
      <c r="B177" s="8" t="s">
        <v>67</v>
      </c>
      <c r="C177" s="194" t="s">
        <v>68</v>
      </c>
      <c r="D177" s="195"/>
      <c r="E177" s="41" t="s">
        <v>69</v>
      </c>
      <c r="F177" s="41" t="s">
        <v>70</v>
      </c>
      <c r="G177" s="41" t="s">
        <v>71</v>
      </c>
      <c r="H177" s="38" t="s">
        <v>72</v>
      </c>
      <c r="I177" s="34" t="s">
        <v>73</v>
      </c>
      <c r="J177" s="7" t="s">
        <v>74</v>
      </c>
    </row>
    <row r="178" spans="2:11">
      <c r="B178" s="39">
        <v>1</v>
      </c>
      <c r="C178" s="196" t="s">
        <v>75</v>
      </c>
      <c r="D178" s="197"/>
      <c r="E178" s="19">
        <v>1</v>
      </c>
      <c r="F178" s="40">
        <f>E178</f>
        <v>1</v>
      </c>
      <c r="G178" s="9">
        <f>(F178*100)/E186</f>
        <v>25</v>
      </c>
      <c r="H178" s="40">
        <v>0.2</v>
      </c>
      <c r="I178" s="33">
        <f t="shared" ref="I178:I185" si="19">H178*G178</f>
        <v>5</v>
      </c>
      <c r="J178" s="10"/>
    </row>
    <row r="179" spans="2:11">
      <c r="B179" s="39">
        <f t="shared" ref="B179:B185" si="20">B178+1</f>
        <v>2</v>
      </c>
      <c r="C179" s="196" t="s">
        <v>76</v>
      </c>
      <c r="D179" s="197"/>
      <c r="E179" s="19">
        <v>0</v>
      </c>
      <c r="F179" s="40">
        <f>E179</f>
        <v>0</v>
      </c>
      <c r="G179" s="9">
        <f>(F179*100)/E186</f>
        <v>0</v>
      </c>
      <c r="H179" s="40">
        <v>0.5</v>
      </c>
      <c r="I179" s="33">
        <f t="shared" si="19"/>
        <v>0</v>
      </c>
      <c r="J179" s="10"/>
    </row>
    <row r="180" spans="2:11">
      <c r="B180" s="39">
        <f t="shared" si="20"/>
        <v>3</v>
      </c>
      <c r="C180" s="196" t="s">
        <v>77</v>
      </c>
      <c r="D180" s="197"/>
      <c r="E180" s="19">
        <v>1</v>
      </c>
      <c r="F180" s="40">
        <f>E180</f>
        <v>1</v>
      </c>
      <c r="G180" s="9">
        <f>(F180*100)/E186</f>
        <v>25</v>
      </c>
      <c r="H180" s="40">
        <v>0.8</v>
      </c>
      <c r="I180" s="33">
        <f t="shared" si="19"/>
        <v>20</v>
      </c>
      <c r="J180" s="10"/>
      <c r="K180" s="18"/>
    </row>
    <row r="181" spans="2:11">
      <c r="B181" s="39">
        <f t="shared" si="20"/>
        <v>4</v>
      </c>
      <c r="C181" s="196" t="s">
        <v>78</v>
      </c>
      <c r="D181" s="197"/>
      <c r="E181" s="17">
        <v>0</v>
      </c>
      <c r="F181" s="11"/>
      <c r="G181" s="9">
        <f>(E181*100)/E186</f>
        <v>0</v>
      </c>
      <c r="H181" s="40">
        <v>0.9</v>
      </c>
      <c r="I181" s="33">
        <f t="shared" si="19"/>
        <v>0</v>
      </c>
      <c r="J181" s="10"/>
      <c r="K181" s="18"/>
    </row>
    <row r="182" spans="2:11">
      <c r="B182" s="39">
        <f t="shared" si="20"/>
        <v>5</v>
      </c>
      <c r="C182" s="196" t="s">
        <v>79</v>
      </c>
      <c r="D182" s="197"/>
      <c r="E182" s="17">
        <v>0</v>
      </c>
      <c r="F182" s="11"/>
      <c r="G182" s="9">
        <f>(E182*100)/E186</f>
        <v>0</v>
      </c>
      <c r="H182" s="40">
        <v>1</v>
      </c>
      <c r="I182" s="33">
        <f t="shared" si="19"/>
        <v>0</v>
      </c>
      <c r="J182" s="10"/>
      <c r="K182" s="18"/>
    </row>
    <row r="183" spans="2:11">
      <c r="B183" s="39">
        <f t="shared" si="20"/>
        <v>6</v>
      </c>
      <c r="C183" s="196" t="s">
        <v>63</v>
      </c>
      <c r="D183" s="197"/>
      <c r="E183" s="17">
        <v>0</v>
      </c>
      <c r="F183" s="11"/>
      <c r="G183" s="9">
        <f>(E183*100)/E186</f>
        <v>0</v>
      </c>
      <c r="H183" s="40">
        <v>0.5</v>
      </c>
      <c r="I183" s="33">
        <f t="shared" si="19"/>
        <v>0</v>
      </c>
      <c r="J183" s="10"/>
      <c r="K183" s="18"/>
    </row>
    <row r="184" spans="2:11">
      <c r="B184" s="39">
        <f t="shared" si="20"/>
        <v>7</v>
      </c>
      <c r="C184" s="196" t="s">
        <v>64</v>
      </c>
      <c r="D184" s="197"/>
      <c r="E184" s="19">
        <v>1</v>
      </c>
      <c r="F184" s="11"/>
      <c r="G184" s="9">
        <f>(E184*100)/E186</f>
        <v>25</v>
      </c>
      <c r="H184" s="40">
        <v>0.3</v>
      </c>
      <c r="I184" s="33">
        <f t="shared" si="19"/>
        <v>7.5</v>
      </c>
      <c r="J184" s="10"/>
      <c r="K184" s="18"/>
    </row>
    <row r="185" spans="2:11">
      <c r="B185" s="39">
        <f t="shared" si="20"/>
        <v>8</v>
      </c>
      <c r="C185" s="196" t="s">
        <v>65</v>
      </c>
      <c r="D185" s="197"/>
      <c r="E185" s="17">
        <v>0</v>
      </c>
      <c r="F185" s="11"/>
      <c r="G185" s="9">
        <f>(E185*100)/E186</f>
        <v>0</v>
      </c>
      <c r="H185" s="40">
        <v>0.6</v>
      </c>
      <c r="I185" s="33">
        <f t="shared" si="19"/>
        <v>0</v>
      </c>
      <c r="J185" s="10"/>
      <c r="K185" s="18"/>
    </row>
    <row r="186" spans="2:11">
      <c r="B186" s="206" t="s">
        <v>80</v>
      </c>
      <c r="C186" s="207"/>
      <c r="D186" s="208"/>
      <c r="E186" s="43">
        <v>4</v>
      </c>
      <c r="F186" s="209" t="s">
        <v>81</v>
      </c>
      <c r="G186" s="207"/>
      <c r="H186" s="208"/>
      <c r="I186" s="33">
        <f>SUM(I178:I185)</f>
        <v>32.5</v>
      </c>
      <c r="J186" s="5" t="s">
        <v>82</v>
      </c>
      <c r="K186" s="18"/>
    </row>
    <row r="187" spans="2:11">
      <c r="B187" s="216" t="s">
        <v>100</v>
      </c>
      <c r="C187" s="217"/>
      <c r="D187" s="217"/>
      <c r="E187" s="217"/>
      <c r="F187" s="217"/>
      <c r="G187" s="217"/>
      <c r="H187" s="218"/>
      <c r="I187" s="33" t="s">
        <v>83</v>
      </c>
      <c r="J187" s="5"/>
      <c r="K187" s="18"/>
    </row>
    <row r="188" spans="2:11">
      <c r="B188" s="219"/>
      <c r="C188" s="220"/>
      <c r="D188" s="220"/>
      <c r="E188" s="220"/>
      <c r="F188" s="220"/>
      <c r="G188" s="220"/>
      <c r="H188" s="221"/>
      <c r="I188" s="33" t="s">
        <v>84</v>
      </c>
      <c r="J188" s="5"/>
      <c r="K188" s="18"/>
    </row>
    <row r="189" spans="2:11" ht="12" thickBot="1">
      <c r="B189" s="222"/>
      <c r="C189" s="223"/>
      <c r="D189" s="223"/>
      <c r="E189" s="223"/>
      <c r="F189" s="223"/>
      <c r="G189" s="223"/>
      <c r="H189" s="224"/>
      <c r="I189" s="36" t="s">
        <v>85</v>
      </c>
      <c r="J189" s="12"/>
      <c r="K189" s="18"/>
    </row>
    <row r="190" spans="2:11" ht="12" thickBot="1">
      <c r="K190" s="18"/>
    </row>
    <row r="191" spans="2:11">
      <c r="B191" s="210" t="s">
        <v>94</v>
      </c>
      <c r="C191" s="211"/>
      <c r="D191" s="211"/>
      <c r="E191" s="211"/>
      <c r="F191" s="211"/>
      <c r="G191" s="211"/>
      <c r="H191" s="211"/>
      <c r="I191" s="211"/>
      <c r="J191" s="212"/>
      <c r="K191" s="18">
        <v>7</v>
      </c>
    </row>
    <row r="192" spans="2:11">
      <c r="B192" s="188" t="s">
        <v>95</v>
      </c>
      <c r="C192" s="186"/>
      <c r="D192" s="187"/>
      <c r="E192" s="185" t="s">
        <v>96</v>
      </c>
      <c r="F192" s="186"/>
      <c r="G192" s="186"/>
      <c r="H192" s="187"/>
      <c r="I192" s="33" t="s">
        <v>97</v>
      </c>
      <c r="J192" s="5" t="s">
        <v>2</v>
      </c>
      <c r="K192" s="18"/>
    </row>
    <row r="193" spans="2:11">
      <c r="B193" s="188" t="s">
        <v>98</v>
      </c>
      <c r="C193" s="186"/>
      <c r="D193" s="187"/>
      <c r="E193" s="189" t="s">
        <v>46</v>
      </c>
      <c r="F193" s="190"/>
      <c r="G193" s="190"/>
      <c r="H193" s="191"/>
      <c r="I193" s="34" t="s">
        <v>66</v>
      </c>
      <c r="J193" s="6" t="s">
        <v>66</v>
      </c>
      <c r="K193" s="18"/>
    </row>
    <row r="194" spans="2:11">
      <c r="B194" s="192" t="s">
        <v>160</v>
      </c>
      <c r="C194" s="193"/>
      <c r="D194" s="193"/>
      <c r="E194" s="185" t="s">
        <v>99</v>
      </c>
      <c r="F194" s="186"/>
      <c r="G194" s="186"/>
      <c r="H194" s="187"/>
      <c r="I194" s="34" t="s">
        <v>167</v>
      </c>
      <c r="J194" s="35" t="s">
        <v>168</v>
      </c>
      <c r="K194" s="18"/>
    </row>
    <row r="195" spans="2:11" ht="22.5">
      <c r="B195" s="8" t="s">
        <v>67</v>
      </c>
      <c r="C195" s="194" t="s">
        <v>68</v>
      </c>
      <c r="D195" s="195"/>
      <c r="E195" s="41" t="s">
        <v>69</v>
      </c>
      <c r="F195" s="41" t="s">
        <v>70</v>
      </c>
      <c r="G195" s="41" t="s">
        <v>71</v>
      </c>
      <c r="H195" s="38" t="s">
        <v>72</v>
      </c>
      <c r="I195" s="34" t="s">
        <v>73</v>
      </c>
      <c r="J195" s="7" t="s">
        <v>74</v>
      </c>
      <c r="K195" s="18"/>
    </row>
    <row r="196" spans="2:11">
      <c r="B196" s="39">
        <v>1</v>
      </c>
      <c r="C196" s="196" t="s">
        <v>75</v>
      </c>
      <c r="D196" s="197"/>
      <c r="E196" s="19">
        <v>1</v>
      </c>
      <c r="F196" s="40">
        <f>E196</f>
        <v>1</v>
      </c>
      <c r="G196" s="9">
        <f>(F196*100)/E204</f>
        <v>50</v>
      </c>
      <c r="H196" s="40">
        <v>0.2</v>
      </c>
      <c r="I196" s="33">
        <f t="shared" ref="I196:I203" si="21">H196*G196</f>
        <v>10</v>
      </c>
      <c r="J196" s="10"/>
      <c r="K196" s="18"/>
    </row>
    <row r="197" spans="2:11">
      <c r="B197" s="39">
        <f t="shared" ref="B197:B203" si="22">B196+1</f>
        <v>2</v>
      </c>
      <c r="C197" s="196" t="s">
        <v>76</v>
      </c>
      <c r="D197" s="197"/>
      <c r="E197" s="19">
        <v>0</v>
      </c>
      <c r="F197" s="40">
        <f>E197</f>
        <v>0</v>
      </c>
      <c r="G197" s="9">
        <f>(F197*100)/E204</f>
        <v>0</v>
      </c>
      <c r="H197" s="40">
        <v>0.5</v>
      </c>
      <c r="I197" s="33">
        <f t="shared" si="21"/>
        <v>0</v>
      </c>
      <c r="J197" s="10"/>
      <c r="K197" s="18"/>
    </row>
    <row r="198" spans="2:11">
      <c r="B198" s="39">
        <f t="shared" si="22"/>
        <v>3</v>
      </c>
      <c r="C198" s="196" t="s">
        <v>77</v>
      </c>
      <c r="D198" s="197"/>
      <c r="E198" s="17">
        <v>1</v>
      </c>
      <c r="F198" s="40">
        <f>E198</f>
        <v>1</v>
      </c>
      <c r="G198" s="9">
        <f>(F198*100)/E204</f>
        <v>50</v>
      </c>
      <c r="H198" s="40">
        <v>0.8</v>
      </c>
      <c r="I198" s="33">
        <f t="shared" si="21"/>
        <v>40</v>
      </c>
      <c r="J198" s="10"/>
      <c r="K198" s="18"/>
    </row>
    <row r="199" spans="2:11">
      <c r="B199" s="39">
        <f t="shared" si="22"/>
        <v>4</v>
      </c>
      <c r="C199" s="196" t="s">
        <v>78</v>
      </c>
      <c r="D199" s="197"/>
      <c r="E199" s="17">
        <v>0</v>
      </c>
      <c r="F199" s="11"/>
      <c r="G199" s="9">
        <f>(E199*100)/E204</f>
        <v>0</v>
      </c>
      <c r="H199" s="40">
        <v>0.9</v>
      </c>
      <c r="I199" s="33">
        <f t="shared" si="21"/>
        <v>0</v>
      </c>
      <c r="J199" s="10"/>
      <c r="K199" s="18"/>
    </row>
    <row r="200" spans="2:11">
      <c r="B200" s="39">
        <f t="shared" si="22"/>
        <v>5</v>
      </c>
      <c r="C200" s="196" t="s">
        <v>79</v>
      </c>
      <c r="D200" s="197"/>
      <c r="E200" s="17">
        <v>0</v>
      </c>
      <c r="F200" s="11"/>
      <c r="G200" s="9">
        <f>(E200*100)/E204</f>
        <v>0</v>
      </c>
      <c r="H200" s="40">
        <v>1</v>
      </c>
      <c r="I200" s="33">
        <f t="shared" si="21"/>
        <v>0</v>
      </c>
      <c r="J200" s="10"/>
      <c r="K200" s="18"/>
    </row>
    <row r="201" spans="2:11">
      <c r="B201" s="39">
        <f t="shared" si="22"/>
        <v>6</v>
      </c>
      <c r="C201" s="196" t="s">
        <v>63</v>
      </c>
      <c r="D201" s="197"/>
      <c r="E201" s="17">
        <v>0</v>
      </c>
      <c r="F201" s="11"/>
      <c r="G201" s="9">
        <f>(E201*100)/E204</f>
        <v>0</v>
      </c>
      <c r="H201" s="40">
        <v>0.5</v>
      </c>
      <c r="I201" s="33">
        <f t="shared" si="21"/>
        <v>0</v>
      </c>
      <c r="J201" s="10"/>
    </row>
    <row r="202" spans="2:11">
      <c r="B202" s="39">
        <f t="shared" si="22"/>
        <v>7</v>
      </c>
      <c r="C202" s="196" t="s">
        <v>64</v>
      </c>
      <c r="D202" s="197"/>
      <c r="E202" s="17">
        <v>0</v>
      </c>
      <c r="F202" s="11"/>
      <c r="G202" s="9">
        <f>(E202*100)/E204</f>
        <v>0</v>
      </c>
      <c r="H202" s="40">
        <v>0.3</v>
      </c>
      <c r="I202" s="33">
        <f t="shared" si="21"/>
        <v>0</v>
      </c>
      <c r="J202" s="10"/>
    </row>
    <row r="203" spans="2:11">
      <c r="B203" s="39">
        <f t="shared" si="22"/>
        <v>8</v>
      </c>
      <c r="C203" s="196" t="s">
        <v>65</v>
      </c>
      <c r="D203" s="197"/>
      <c r="E203" s="17">
        <v>0</v>
      </c>
      <c r="F203" s="11"/>
      <c r="G203" s="9">
        <f>(E203*100)/E204</f>
        <v>0</v>
      </c>
      <c r="H203" s="40">
        <v>0.6</v>
      </c>
      <c r="I203" s="33">
        <f t="shared" si="21"/>
        <v>0</v>
      </c>
      <c r="J203" s="10"/>
    </row>
    <row r="204" spans="2:11">
      <c r="B204" s="206" t="s">
        <v>80</v>
      </c>
      <c r="C204" s="207"/>
      <c r="D204" s="208"/>
      <c r="E204" s="43">
        <v>2</v>
      </c>
      <c r="F204" s="209" t="s">
        <v>81</v>
      </c>
      <c r="G204" s="207"/>
      <c r="H204" s="208"/>
      <c r="I204" s="33">
        <f>SUM(I196:I203)</f>
        <v>50</v>
      </c>
      <c r="J204" s="5" t="s">
        <v>82</v>
      </c>
    </row>
    <row r="205" spans="2:11">
      <c r="B205" s="216" t="s">
        <v>100</v>
      </c>
      <c r="C205" s="217"/>
      <c r="D205" s="217"/>
      <c r="E205" s="217"/>
      <c r="F205" s="217"/>
      <c r="G205" s="217"/>
      <c r="H205" s="218"/>
      <c r="I205" s="33" t="s">
        <v>83</v>
      </c>
      <c r="J205" s="5"/>
    </row>
    <row r="206" spans="2:11">
      <c r="B206" s="219"/>
      <c r="C206" s="220"/>
      <c r="D206" s="220"/>
      <c r="E206" s="220"/>
      <c r="F206" s="220"/>
      <c r="G206" s="220"/>
      <c r="H206" s="221"/>
      <c r="I206" s="33" t="s">
        <v>84</v>
      </c>
      <c r="J206" s="5"/>
    </row>
    <row r="207" spans="2:11" ht="12" thickBot="1">
      <c r="B207" s="222"/>
      <c r="C207" s="223"/>
      <c r="D207" s="223"/>
      <c r="E207" s="223"/>
      <c r="F207" s="223"/>
      <c r="G207" s="223"/>
      <c r="H207" s="224"/>
      <c r="I207" s="36" t="s">
        <v>85</v>
      </c>
      <c r="J207" s="12"/>
    </row>
    <row r="208" spans="2:11" ht="12" thickBot="1"/>
    <row r="209" spans="2:11">
      <c r="B209" s="210" t="s">
        <v>94</v>
      </c>
      <c r="C209" s="211"/>
      <c r="D209" s="211"/>
      <c r="E209" s="211"/>
      <c r="F209" s="211"/>
      <c r="G209" s="211"/>
      <c r="H209" s="211"/>
      <c r="I209" s="211"/>
      <c r="J209" s="212"/>
      <c r="K209" s="16">
        <v>8</v>
      </c>
    </row>
    <row r="210" spans="2:11">
      <c r="B210" s="188" t="s">
        <v>95</v>
      </c>
      <c r="C210" s="186"/>
      <c r="D210" s="187"/>
      <c r="E210" s="185" t="s">
        <v>96</v>
      </c>
      <c r="F210" s="186"/>
      <c r="G210" s="186"/>
      <c r="H210" s="187"/>
      <c r="I210" s="33" t="s">
        <v>97</v>
      </c>
      <c r="J210" s="5" t="s">
        <v>2</v>
      </c>
    </row>
    <row r="211" spans="2:11">
      <c r="B211" s="188" t="s">
        <v>98</v>
      </c>
      <c r="C211" s="186"/>
      <c r="D211" s="187"/>
      <c r="E211" s="189" t="s">
        <v>46</v>
      </c>
      <c r="F211" s="190"/>
      <c r="G211" s="190"/>
      <c r="H211" s="191"/>
      <c r="I211" s="34" t="s">
        <v>66</v>
      </c>
      <c r="J211" s="6" t="s">
        <v>66</v>
      </c>
    </row>
    <row r="212" spans="2:11">
      <c r="B212" s="192" t="s">
        <v>160</v>
      </c>
      <c r="C212" s="193"/>
      <c r="D212" s="193"/>
      <c r="E212" s="185" t="s">
        <v>99</v>
      </c>
      <c r="F212" s="186"/>
      <c r="G212" s="186"/>
      <c r="H212" s="187"/>
      <c r="I212" s="34" t="s">
        <v>168</v>
      </c>
      <c r="J212" s="35" t="s">
        <v>169</v>
      </c>
    </row>
    <row r="213" spans="2:11" ht="22.5">
      <c r="B213" s="8" t="s">
        <v>67</v>
      </c>
      <c r="C213" s="194" t="s">
        <v>68</v>
      </c>
      <c r="D213" s="195"/>
      <c r="E213" s="41" t="s">
        <v>69</v>
      </c>
      <c r="F213" s="41" t="s">
        <v>70</v>
      </c>
      <c r="G213" s="41" t="s">
        <v>71</v>
      </c>
      <c r="H213" s="38" t="s">
        <v>72</v>
      </c>
      <c r="I213" s="34" t="s">
        <v>73</v>
      </c>
      <c r="J213" s="7" t="s">
        <v>74</v>
      </c>
    </row>
    <row r="214" spans="2:11">
      <c r="B214" s="39">
        <v>1</v>
      </c>
      <c r="C214" s="196" t="s">
        <v>75</v>
      </c>
      <c r="D214" s="197"/>
      <c r="E214" s="19">
        <v>0</v>
      </c>
      <c r="F214" s="40">
        <f>E214</f>
        <v>0</v>
      </c>
      <c r="G214" s="9">
        <f>(F214*100)/E222</f>
        <v>0</v>
      </c>
      <c r="H214" s="40">
        <v>0.2</v>
      </c>
      <c r="I214" s="33">
        <f t="shared" ref="I214:I221" si="23">H214*G214</f>
        <v>0</v>
      </c>
      <c r="J214" s="10"/>
    </row>
    <row r="215" spans="2:11">
      <c r="B215" s="39">
        <f t="shared" ref="B215:B221" si="24">B214+1</f>
        <v>2</v>
      </c>
      <c r="C215" s="196" t="s">
        <v>76</v>
      </c>
      <c r="D215" s="197"/>
      <c r="E215" s="19">
        <v>0</v>
      </c>
      <c r="F215" s="40">
        <f>E215</f>
        <v>0</v>
      </c>
      <c r="G215" s="9">
        <f>(F215*100)/E222</f>
        <v>0</v>
      </c>
      <c r="H215" s="40">
        <v>0.5</v>
      </c>
      <c r="I215" s="33">
        <f t="shared" si="23"/>
        <v>0</v>
      </c>
      <c r="J215" s="10"/>
    </row>
    <row r="216" spans="2:11">
      <c r="B216" s="39">
        <f t="shared" si="24"/>
        <v>3</v>
      </c>
      <c r="C216" s="196" t="s">
        <v>77</v>
      </c>
      <c r="D216" s="197"/>
      <c r="E216" s="19">
        <v>1</v>
      </c>
      <c r="F216" s="40">
        <f>E216</f>
        <v>1</v>
      </c>
      <c r="G216" s="9">
        <f>(F216*100)/E222</f>
        <v>50</v>
      </c>
      <c r="H216" s="40">
        <v>0.8</v>
      </c>
      <c r="I216" s="33">
        <f t="shared" si="23"/>
        <v>40</v>
      </c>
      <c r="J216" s="10"/>
      <c r="K216" s="18"/>
    </row>
    <row r="217" spans="2:11">
      <c r="B217" s="39">
        <f t="shared" si="24"/>
        <v>4</v>
      </c>
      <c r="C217" s="196" t="s">
        <v>78</v>
      </c>
      <c r="D217" s="197"/>
      <c r="E217" s="17">
        <v>0</v>
      </c>
      <c r="F217" s="11"/>
      <c r="G217" s="9">
        <f>(E217*100)/E222</f>
        <v>0</v>
      </c>
      <c r="H217" s="40">
        <v>0.9</v>
      </c>
      <c r="I217" s="33">
        <f t="shared" si="23"/>
        <v>0</v>
      </c>
      <c r="J217" s="10"/>
      <c r="K217" s="18"/>
    </row>
    <row r="218" spans="2:11">
      <c r="B218" s="39">
        <f t="shared" si="24"/>
        <v>5</v>
      </c>
      <c r="C218" s="196" t="s">
        <v>79</v>
      </c>
      <c r="D218" s="197"/>
      <c r="E218" s="17">
        <v>0</v>
      </c>
      <c r="F218" s="11"/>
      <c r="G218" s="9">
        <f>(E218*100)/E222</f>
        <v>0</v>
      </c>
      <c r="H218" s="40">
        <v>1</v>
      </c>
      <c r="I218" s="33">
        <f t="shared" si="23"/>
        <v>0</v>
      </c>
      <c r="J218" s="10"/>
      <c r="K218" s="18"/>
    </row>
    <row r="219" spans="2:11">
      <c r="B219" s="39">
        <f t="shared" si="24"/>
        <v>6</v>
      </c>
      <c r="C219" s="196" t="s">
        <v>63</v>
      </c>
      <c r="D219" s="197"/>
      <c r="E219" s="17">
        <v>0</v>
      </c>
      <c r="F219" s="11"/>
      <c r="G219" s="9">
        <f>(E219*100)/E222</f>
        <v>0</v>
      </c>
      <c r="H219" s="40">
        <v>0.5</v>
      </c>
      <c r="I219" s="33">
        <f t="shared" si="23"/>
        <v>0</v>
      </c>
      <c r="J219" s="10"/>
      <c r="K219" s="18"/>
    </row>
    <row r="220" spans="2:11">
      <c r="B220" s="39">
        <f t="shared" si="24"/>
        <v>7</v>
      </c>
      <c r="C220" s="196" t="s">
        <v>64</v>
      </c>
      <c r="D220" s="197"/>
      <c r="E220" s="17">
        <v>0</v>
      </c>
      <c r="F220" s="11"/>
      <c r="G220" s="9">
        <f>(E220*100)/E222</f>
        <v>0</v>
      </c>
      <c r="H220" s="40">
        <v>0.3</v>
      </c>
      <c r="I220" s="33">
        <f t="shared" si="23"/>
        <v>0</v>
      </c>
      <c r="J220" s="10"/>
      <c r="K220" s="18"/>
    </row>
    <row r="221" spans="2:11">
      <c r="B221" s="39">
        <f t="shared" si="24"/>
        <v>8</v>
      </c>
      <c r="C221" s="196" t="s">
        <v>65</v>
      </c>
      <c r="D221" s="197"/>
      <c r="E221" s="17">
        <v>0</v>
      </c>
      <c r="F221" s="11"/>
      <c r="G221" s="9">
        <f>(E221*100)/E222</f>
        <v>0</v>
      </c>
      <c r="H221" s="40">
        <v>0.6</v>
      </c>
      <c r="I221" s="33">
        <f t="shared" si="23"/>
        <v>0</v>
      </c>
      <c r="J221" s="10"/>
      <c r="K221" s="18"/>
    </row>
    <row r="222" spans="2:11">
      <c r="B222" s="206" t="s">
        <v>80</v>
      </c>
      <c r="C222" s="207"/>
      <c r="D222" s="208"/>
      <c r="E222" s="43">
        <v>2</v>
      </c>
      <c r="F222" s="209" t="s">
        <v>81</v>
      </c>
      <c r="G222" s="207"/>
      <c r="H222" s="208"/>
      <c r="I222" s="33">
        <f>SUM(I214:I221)</f>
        <v>40</v>
      </c>
      <c r="J222" s="5" t="s">
        <v>82</v>
      </c>
      <c r="K222" s="18"/>
    </row>
    <row r="223" spans="2:11">
      <c r="B223" s="216" t="s">
        <v>100</v>
      </c>
      <c r="C223" s="217"/>
      <c r="D223" s="217"/>
      <c r="E223" s="217"/>
      <c r="F223" s="217"/>
      <c r="G223" s="217"/>
      <c r="H223" s="218"/>
      <c r="I223" s="33" t="s">
        <v>83</v>
      </c>
      <c r="J223" s="5"/>
      <c r="K223" s="18"/>
    </row>
    <row r="224" spans="2:11">
      <c r="B224" s="219"/>
      <c r="C224" s="220"/>
      <c r="D224" s="220"/>
      <c r="E224" s="220"/>
      <c r="F224" s="220"/>
      <c r="G224" s="220"/>
      <c r="H224" s="221"/>
      <c r="I224" s="33" t="s">
        <v>84</v>
      </c>
      <c r="J224" s="5"/>
      <c r="K224" s="18"/>
    </row>
    <row r="225" spans="2:11" ht="12" thickBot="1">
      <c r="B225" s="222"/>
      <c r="C225" s="223"/>
      <c r="D225" s="223"/>
      <c r="E225" s="223"/>
      <c r="F225" s="223"/>
      <c r="G225" s="223"/>
      <c r="H225" s="224"/>
      <c r="I225" s="36" t="s">
        <v>85</v>
      </c>
      <c r="J225" s="12"/>
      <c r="K225" s="18"/>
    </row>
    <row r="226" spans="2:11" ht="12" thickBot="1">
      <c r="K226" s="18"/>
    </row>
    <row r="227" spans="2:11">
      <c r="B227" s="210" t="s">
        <v>94</v>
      </c>
      <c r="C227" s="211"/>
      <c r="D227" s="211"/>
      <c r="E227" s="211"/>
      <c r="F227" s="211"/>
      <c r="G227" s="211"/>
      <c r="H227" s="211"/>
      <c r="I227" s="211"/>
      <c r="J227" s="212"/>
      <c r="K227" s="18">
        <v>9</v>
      </c>
    </row>
    <row r="228" spans="2:11">
      <c r="B228" s="188" t="s">
        <v>95</v>
      </c>
      <c r="C228" s="186"/>
      <c r="D228" s="187"/>
      <c r="E228" s="185" t="s">
        <v>96</v>
      </c>
      <c r="F228" s="186"/>
      <c r="G228" s="186"/>
      <c r="H228" s="187"/>
      <c r="I228" s="33" t="s">
        <v>97</v>
      </c>
      <c r="J228" s="5" t="s">
        <v>2</v>
      </c>
      <c r="K228" s="18"/>
    </row>
    <row r="229" spans="2:11">
      <c r="B229" s="188" t="s">
        <v>98</v>
      </c>
      <c r="C229" s="186"/>
      <c r="D229" s="187"/>
      <c r="E229" s="189" t="s">
        <v>46</v>
      </c>
      <c r="F229" s="190"/>
      <c r="G229" s="190"/>
      <c r="H229" s="191"/>
      <c r="I229" s="34" t="s">
        <v>66</v>
      </c>
      <c r="J229" s="6" t="s">
        <v>66</v>
      </c>
      <c r="K229" s="18"/>
    </row>
    <row r="230" spans="2:11">
      <c r="B230" s="192" t="s">
        <v>160</v>
      </c>
      <c r="C230" s="193"/>
      <c r="D230" s="193"/>
      <c r="E230" s="185" t="s">
        <v>99</v>
      </c>
      <c r="F230" s="186"/>
      <c r="G230" s="186"/>
      <c r="H230" s="187"/>
      <c r="I230" s="34" t="s">
        <v>169</v>
      </c>
      <c r="J230" s="35" t="s">
        <v>170</v>
      </c>
      <c r="K230" s="18"/>
    </row>
    <row r="231" spans="2:11" ht="22.5">
      <c r="B231" s="8" t="s">
        <v>67</v>
      </c>
      <c r="C231" s="194" t="s">
        <v>68</v>
      </c>
      <c r="D231" s="195"/>
      <c r="E231" s="41" t="s">
        <v>69</v>
      </c>
      <c r="F231" s="41" t="s">
        <v>70</v>
      </c>
      <c r="G231" s="41" t="s">
        <v>71</v>
      </c>
      <c r="H231" s="38" t="s">
        <v>72</v>
      </c>
      <c r="I231" s="34" t="s">
        <v>73</v>
      </c>
      <c r="J231" s="7" t="s">
        <v>74</v>
      </c>
      <c r="K231" s="18"/>
    </row>
    <row r="232" spans="2:11">
      <c r="B232" s="39">
        <v>1</v>
      </c>
      <c r="C232" s="196" t="s">
        <v>75</v>
      </c>
      <c r="D232" s="197"/>
      <c r="E232" s="19">
        <v>1</v>
      </c>
      <c r="F232" s="40">
        <f>E232</f>
        <v>1</v>
      </c>
      <c r="G232" s="9">
        <f>(F232*100)/E240</f>
        <v>33.333333333333336</v>
      </c>
      <c r="H232" s="40">
        <v>0.2</v>
      </c>
      <c r="I232" s="33">
        <f t="shared" ref="I232:I239" si="25">H232*G232</f>
        <v>6.6666666666666679</v>
      </c>
      <c r="J232" s="10"/>
      <c r="K232" s="18"/>
    </row>
    <row r="233" spans="2:11">
      <c r="B233" s="39">
        <f t="shared" ref="B233:B239" si="26">B232+1</f>
        <v>2</v>
      </c>
      <c r="C233" s="196" t="s">
        <v>76</v>
      </c>
      <c r="D233" s="197"/>
      <c r="E233" s="19">
        <v>0</v>
      </c>
      <c r="F233" s="40">
        <f>E233</f>
        <v>0</v>
      </c>
      <c r="G233" s="9">
        <f>(F233*100)/E240</f>
        <v>0</v>
      </c>
      <c r="H233" s="40">
        <v>0.5</v>
      </c>
      <c r="I233" s="33">
        <f t="shared" si="25"/>
        <v>0</v>
      </c>
      <c r="J233" s="10"/>
      <c r="K233" s="18"/>
    </row>
    <row r="234" spans="2:11">
      <c r="B234" s="39">
        <f t="shared" si="26"/>
        <v>3</v>
      </c>
      <c r="C234" s="196" t="s">
        <v>77</v>
      </c>
      <c r="D234" s="197"/>
      <c r="E234" s="19">
        <v>2</v>
      </c>
      <c r="F234" s="40">
        <f>E234</f>
        <v>2</v>
      </c>
      <c r="G234" s="9">
        <f>(F234*100)/E240</f>
        <v>66.666666666666671</v>
      </c>
      <c r="H234" s="40">
        <v>0.8</v>
      </c>
      <c r="I234" s="33">
        <f t="shared" si="25"/>
        <v>53.333333333333343</v>
      </c>
      <c r="J234" s="10"/>
      <c r="K234" s="18"/>
    </row>
    <row r="235" spans="2:11">
      <c r="B235" s="39">
        <f t="shared" si="26"/>
        <v>4</v>
      </c>
      <c r="C235" s="196" t="s">
        <v>78</v>
      </c>
      <c r="D235" s="197"/>
      <c r="E235" s="17">
        <v>0</v>
      </c>
      <c r="F235" s="11"/>
      <c r="G235" s="9">
        <f>(E235*100)/E240</f>
        <v>0</v>
      </c>
      <c r="H235" s="40">
        <v>0.9</v>
      </c>
      <c r="I235" s="33">
        <f t="shared" si="25"/>
        <v>0</v>
      </c>
      <c r="J235" s="10"/>
      <c r="K235" s="18"/>
    </row>
    <row r="236" spans="2:11">
      <c r="B236" s="39">
        <f t="shared" si="26"/>
        <v>5</v>
      </c>
      <c r="C236" s="196" t="s">
        <v>79</v>
      </c>
      <c r="D236" s="197"/>
      <c r="E236" s="17">
        <v>0</v>
      </c>
      <c r="F236" s="11"/>
      <c r="G236" s="9">
        <f>(E236*100)/E240</f>
        <v>0</v>
      </c>
      <c r="H236" s="40">
        <v>1</v>
      </c>
      <c r="I236" s="33">
        <f t="shared" si="25"/>
        <v>0</v>
      </c>
      <c r="J236" s="10"/>
      <c r="K236" s="18"/>
    </row>
    <row r="237" spans="2:11">
      <c r="B237" s="39">
        <f t="shared" si="26"/>
        <v>6</v>
      </c>
      <c r="C237" s="196" t="s">
        <v>63</v>
      </c>
      <c r="D237" s="197"/>
      <c r="E237" s="17">
        <v>0</v>
      </c>
      <c r="F237" s="11"/>
      <c r="G237" s="9">
        <f>(E237*100)/E240</f>
        <v>0</v>
      </c>
      <c r="H237" s="40">
        <v>0.5</v>
      </c>
      <c r="I237" s="33">
        <f t="shared" si="25"/>
        <v>0</v>
      </c>
      <c r="J237" s="10"/>
    </row>
    <row r="238" spans="2:11">
      <c r="B238" s="39">
        <f t="shared" si="26"/>
        <v>7</v>
      </c>
      <c r="C238" s="196" t="s">
        <v>64</v>
      </c>
      <c r="D238" s="197"/>
      <c r="E238" s="17">
        <v>0</v>
      </c>
      <c r="F238" s="11"/>
      <c r="G238" s="9">
        <f>(E238*100)/E240</f>
        <v>0</v>
      </c>
      <c r="H238" s="40">
        <v>0.3</v>
      </c>
      <c r="I238" s="33">
        <f t="shared" si="25"/>
        <v>0</v>
      </c>
      <c r="J238" s="10"/>
    </row>
    <row r="239" spans="2:11">
      <c r="B239" s="39">
        <f t="shared" si="26"/>
        <v>8</v>
      </c>
      <c r="C239" s="196" t="s">
        <v>65</v>
      </c>
      <c r="D239" s="197"/>
      <c r="E239" s="17">
        <v>0</v>
      </c>
      <c r="F239" s="11"/>
      <c r="G239" s="9">
        <f>(E239*100)/E240</f>
        <v>0</v>
      </c>
      <c r="H239" s="40">
        <v>0.6</v>
      </c>
      <c r="I239" s="33">
        <f t="shared" si="25"/>
        <v>0</v>
      </c>
      <c r="J239" s="10"/>
    </row>
    <row r="240" spans="2:11">
      <c r="B240" s="206" t="s">
        <v>80</v>
      </c>
      <c r="C240" s="207"/>
      <c r="D240" s="208"/>
      <c r="E240" s="43">
        <v>3</v>
      </c>
      <c r="F240" s="209" t="s">
        <v>81</v>
      </c>
      <c r="G240" s="207"/>
      <c r="H240" s="208"/>
      <c r="I240" s="33">
        <f>SUM(I232:I239)</f>
        <v>60.000000000000014</v>
      </c>
      <c r="J240" s="5" t="s">
        <v>82</v>
      </c>
    </row>
    <row r="241" spans="2:11">
      <c r="B241" s="216" t="s">
        <v>100</v>
      </c>
      <c r="C241" s="217"/>
      <c r="D241" s="217"/>
      <c r="E241" s="217"/>
      <c r="F241" s="217"/>
      <c r="G241" s="217"/>
      <c r="H241" s="218"/>
      <c r="I241" s="33" t="s">
        <v>83</v>
      </c>
      <c r="J241" s="5"/>
    </row>
    <row r="242" spans="2:11">
      <c r="B242" s="219"/>
      <c r="C242" s="220"/>
      <c r="D242" s="220"/>
      <c r="E242" s="220"/>
      <c r="F242" s="220"/>
      <c r="G242" s="220"/>
      <c r="H242" s="221"/>
      <c r="I242" s="33" t="s">
        <v>84</v>
      </c>
      <c r="J242" s="5"/>
    </row>
    <row r="243" spans="2:11" ht="12" thickBot="1">
      <c r="B243" s="222"/>
      <c r="C243" s="223"/>
      <c r="D243" s="223"/>
      <c r="E243" s="223"/>
      <c r="F243" s="223"/>
      <c r="G243" s="223"/>
      <c r="H243" s="224"/>
      <c r="I243" s="36" t="s">
        <v>85</v>
      </c>
      <c r="J243" s="12"/>
    </row>
    <row r="244" spans="2:11" ht="12" thickBot="1"/>
    <row r="245" spans="2:11">
      <c r="B245" s="210" t="s">
        <v>94</v>
      </c>
      <c r="C245" s="211"/>
      <c r="D245" s="211"/>
      <c r="E245" s="211"/>
      <c r="F245" s="211"/>
      <c r="G245" s="211"/>
      <c r="H245" s="211"/>
      <c r="I245" s="211"/>
      <c r="J245" s="212"/>
      <c r="K245" s="16">
        <v>10</v>
      </c>
    </row>
    <row r="246" spans="2:11">
      <c r="B246" s="188" t="s">
        <v>95</v>
      </c>
      <c r="C246" s="186"/>
      <c r="D246" s="187"/>
      <c r="E246" s="185" t="s">
        <v>96</v>
      </c>
      <c r="F246" s="186"/>
      <c r="G246" s="186"/>
      <c r="H246" s="187"/>
      <c r="I246" s="33" t="s">
        <v>97</v>
      </c>
      <c r="J246" s="5" t="s">
        <v>2</v>
      </c>
    </row>
    <row r="247" spans="2:11">
      <c r="B247" s="188" t="s">
        <v>98</v>
      </c>
      <c r="C247" s="186"/>
      <c r="D247" s="187"/>
      <c r="E247" s="189" t="s">
        <v>46</v>
      </c>
      <c r="F247" s="190"/>
      <c r="G247" s="190"/>
      <c r="H247" s="191"/>
      <c r="I247" s="34" t="s">
        <v>66</v>
      </c>
      <c r="J247" s="6" t="s">
        <v>66</v>
      </c>
    </row>
    <row r="248" spans="2:11">
      <c r="B248" s="192" t="s">
        <v>160</v>
      </c>
      <c r="C248" s="193"/>
      <c r="D248" s="193"/>
      <c r="E248" s="185" t="s">
        <v>99</v>
      </c>
      <c r="F248" s="186"/>
      <c r="G248" s="186"/>
      <c r="H248" s="187"/>
      <c r="I248" s="34" t="s">
        <v>170</v>
      </c>
      <c r="J248" s="35" t="s">
        <v>171</v>
      </c>
    </row>
    <row r="249" spans="2:11" ht="22.5">
      <c r="B249" s="8" t="s">
        <v>67</v>
      </c>
      <c r="C249" s="194" t="s">
        <v>68</v>
      </c>
      <c r="D249" s="195"/>
      <c r="E249" s="41" t="s">
        <v>69</v>
      </c>
      <c r="F249" s="41" t="s">
        <v>70</v>
      </c>
      <c r="G249" s="41" t="s">
        <v>71</v>
      </c>
      <c r="H249" s="38" t="s">
        <v>72</v>
      </c>
      <c r="I249" s="34" t="s">
        <v>73</v>
      </c>
      <c r="J249" s="7" t="s">
        <v>74</v>
      </c>
    </row>
    <row r="250" spans="2:11">
      <c r="B250" s="39">
        <v>1</v>
      </c>
      <c r="C250" s="196" t="s">
        <v>75</v>
      </c>
      <c r="D250" s="197"/>
      <c r="E250" s="19">
        <v>2</v>
      </c>
      <c r="F250" s="40">
        <f>E250</f>
        <v>2</v>
      </c>
      <c r="G250" s="9">
        <f>(F250*100)/E258</f>
        <v>100</v>
      </c>
      <c r="H250" s="40">
        <v>0.2</v>
      </c>
      <c r="I250" s="33">
        <f t="shared" ref="I250:I257" si="27">H250*G250</f>
        <v>20</v>
      </c>
      <c r="J250" s="10"/>
    </row>
    <row r="251" spans="2:11">
      <c r="B251" s="39">
        <f t="shared" ref="B251:B257" si="28">B250+1</f>
        <v>2</v>
      </c>
      <c r="C251" s="196" t="s">
        <v>76</v>
      </c>
      <c r="D251" s="197"/>
      <c r="E251" s="19">
        <v>0</v>
      </c>
      <c r="F251" s="40">
        <f>E251</f>
        <v>0</v>
      </c>
      <c r="G251" s="9">
        <f>(F251*100)/E258</f>
        <v>0</v>
      </c>
      <c r="H251" s="40">
        <v>0.5</v>
      </c>
      <c r="I251" s="33">
        <f t="shared" si="27"/>
        <v>0</v>
      </c>
      <c r="J251" s="10"/>
    </row>
    <row r="252" spans="2:11">
      <c r="B252" s="39">
        <f t="shared" si="28"/>
        <v>3</v>
      </c>
      <c r="C252" s="196" t="s">
        <v>77</v>
      </c>
      <c r="D252" s="197"/>
      <c r="E252" s="19">
        <v>1</v>
      </c>
      <c r="F252" s="40">
        <f>E252</f>
        <v>1</v>
      </c>
      <c r="G252" s="9">
        <f>(F252*100)/E258</f>
        <v>50</v>
      </c>
      <c r="H252" s="40">
        <v>0.8</v>
      </c>
      <c r="I252" s="33">
        <f t="shared" si="27"/>
        <v>40</v>
      </c>
      <c r="J252" s="10"/>
      <c r="K252" s="18"/>
    </row>
    <row r="253" spans="2:11">
      <c r="B253" s="39">
        <f t="shared" si="28"/>
        <v>4</v>
      </c>
      <c r="C253" s="196" t="s">
        <v>78</v>
      </c>
      <c r="D253" s="197"/>
      <c r="E253" s="17">
        <v>0</v>
      </c>
      <c r="F253" s="11"/>
      <c r="G253" s="9">
        <f>(E253*100)/E258</f>
        <v>0</v>
      </c>
      <c r="H253" s="40">
        <v>0.9</v>
      </c>
      <c r="I253" s="33">
        <f t="shared" si="27"/>
        <v>0</v>
      </c>
      <c r="J253" s="10"/>
      <c r="K253" s="18"/>
    </row>
    <row r="254" spans="2:11">
      <c r="B254" s="39">
        <f t="shared" si="28"/>
        <v>5</v>
      </c>
      <c r="C254" s="196" t="s">
        <v>79</v>
      </c>
      <c r="D254" s="197"/>
      <c r="E254" s="17">
        <v>0</v>
      </c>
      <c r="F254" s="11"/>
      <c r="G254" s="9">
        <f>(E254*100)/E258</f>
        <v>0</v>
      </c>
      <c r="H254" s="40">
        <v>1</v>
      </c>
      <c r="I254" s="33">
        <f t="shared" si="27"/>
        <v>0</v>
      </c>
      <c r="J254" s="10"/>
      <c r="K254" s="18"/>
    </row>
    <row r="255" spans="2:11">
      <c r="B255" s="39">
        <f t="shared" si="28"/>
        <v>6</v>
      </c>
      <c r="C255" s="196" t="s">
        <v>63</v>
      </c>
      <c r="D255" s="197"/>
      <c r="E255" s="17">
        <v>0</v>
      </c>
      <c r="F255" s="11"/>
      <c r="G255" s="9">
        <f>(E255*100)/E258</f>
        <v>0</v>
      </c>
      <c r="H255" s="40">
        <v>0.5</v>
      </c>
      <c r="I255" s="33">
        <f t="shared" si="27"/>
        <v>0</v>
      </c>
      <c r="J255" s="10"/>
      <c r="K255" s="18"/>
    </row>
    <row r="256" spans="2:11">
      <c r="B256" s="39">
        <f t="shared" si="28"/>
        <v>7</v>
      </c>
      <c r="C256" s="196" t="s">
        <v>64</v>
      </c>
      <c r="D256" s="197"/>
      <c r="E256" s="17">
        <v>0</v>
      </c>
      <c r="F256" s="11"/>
      <c r="G256" s="9">
        <f>(E256*100)/E258</f>
        <v>0</v>
      </c>
      <c r="H256" s="40">
        <v>0.3</v>
      </c>
      <c r="I256" s="33">
        <f t="shared" si="27"/>
        <v>0</v>
      </c>
      <c r="J256" s="10"/>
      <c r="K256" s="18"/>
    </row>
    <row r="257" spans="2:14">
      <c r="B257" s="39">
        <f t="shared" si="28"/>
        <v>8</v>
      </c>
      <c r="C257" s="196" t="s">
        <v>65</v>
      </c>
      <c r="D257" s="197"/>
      <c r="E257" s="17">
        <v>0</v>
      </c>
      <c r="F257" s="11"/>
      <c r="G257" s="9">
        <f>(E257*100)/E258</f>
        <v>0</v>
      </c>
      <c r="H257" s="40">
        <v>0.6</v>
      </c>
      <c r="I257" s="33">
        <f t="shared" si="27"/>
        <v>0</v>
      </c>
      <c r="J257" s="10"/>
      <c r="K257" s="18"/>
    </row>
    <row r="258" spans="2:14">
      <c r="B258" s="206" t="s">
        <v>80</v>
      </c>
      <c r="C258" s="207"/>
      <c r="D258" s="208"/>
      <c r="E258" s="43">
        <v>2</v>
      </c>
      <c r="F258" s="209" t="s">
        <v>81</v>
      </c>
      <c r="G258" s="207"/>
      <c r="H258" s="208"/>
      <c r="I258" s="33">
        <f>SUM(I250:I257)</f>
        <v>60</v>
      </c>
      <c r="J258" s="5" t="s">
        <v>82</v>
      </c>
      <c r="K258" s="18"/>
    </row>
    <row r="259" spans="2:14">
      <c r="B259" s="216" t="s">
        <v>100</v>
      </c>
      <c r="C259" s="217"/>
      <c r="D259" s="217"/>
      <c r="E259" s="217"/>
      <c r="F259" s="217"/>
      <c r="G259" s="217"/>
      <c r="H259" s="218"/>
      <c r="I259" s="33" t="s">
        <v>83</v>
      </c>
      <c r="J259" s="5"/>
      <c r="K259" s="18"/>
    </row>
    <row r="260" spans="2:14">
      <c r="B260" s="219"/>
      <c r="C260" s="220"/>
      <c r="D260" s="220"/>
      <c r="E260" s="220"/>
      <c r="F260" s="220"/>
      <c r="G260" s="220"/>
      <c r="H260" s="221"/>
      <c r="I260" s="33" t="s">
        <v>84</v>
      </c>
      <c r="J260" s="5"/>
      <c r="K260" s="18"/>
    </row>
    <row r="261" spans="2:14" ht="12" thickBot="1">
      <c r="B261" s="222"/>
      <c r="C261" s="223"/>
      <c r="D261" s="223"/>
      <c r="E261" s="223"/>
      <c r="F261" s="223"/>
      <c r="G261" s="223"/>
      <c r="H261" s="224"/>
      <c r="I261" s="36" t="s">
        <v>85</v>
      </c>
      <c r="J261" s="12"/>
      <c r="K261" s="18"/>
    </row>
    <row r="262" spans="2:14" ht="12" thickBot="1">
      <c r="K262" s="18"/>
      <c r="M262" s="29"/>
      <c r="N262" s="29"/>
    </row>
    <row r="263" spans="2:14">
      <c r="B263" s="210" t="s">
        <v>94</v>
      </c>
      <c r="C263" s="211"/>
      <c r="D263" s="211"/>
      <c r="E263" s="211"/>
      <c r="F263" s="211"/>
      <c r="G263" s="211"/>
      <c r="H263" s="211"/>
      <c r="I263" s="211"/>
      <c r="J263" s="212"/>
      <c r="K263" s="18">
        <v>11</v>
      </c>
      <c r="M263" s="29"/>
      <c r="N263" s="29"/>
    </row>
    <row r="264" spans="2:14">
      <c r="B264" s="188" t="s">
        <v>95</v>
      </c>
      <c r="C264" s="186"/>
      <c r="D264" s="187"/>
      <c r="E264" s="185" t="s">
        <v>96</v>
      </c>
      <c r="F264" s="186"/>
      <c r="G264" s="186"/>
      <c r="H264" s="187"/>
      <c r="I264" s="33" t="s">
        <v>97</v>
      </c>
      <c r="J264" s="5" t="s">
        <v>2</v>
      </c>
      <c r="K264" s="18"/>
      <c r="M264" s="42"/>
      <c r="N264" s="29"/>
    </row>
    <row r="265" spans="2:14">
      <c r="B265" s="188" t="s">
        <v>98</v>
      </c>
      <c r="C265" s="186"/>
      <c r="D265" s="187"/>
      <c r="E265" s="189" t="s">
        <v>46</v>
      </c>
      <c r="F265" s="190"/>
      <c r="G265" s="190"/>
      <c r="H265" s="191"/>
      <c r="I265" s="34" t="s">
        <v>66</v>
      </c>
      <c r="J265" s="6" t="s">
        <v>66</v>
      </c>
      <c r="K265" s="18"/>
      <c r="M265" s="42"/>
      <c r="N265" s="29"/>
    </row>
    <row r="266" spans="2:14">
      <c r="B266" s="192" t="s">
        <v>160</v>
      </c>
      <c r="C266" s="193"/>
      <c r="D266" s="193"/>
      <c r="E266" s="185" t="s">
        <v>99</v>
      </c>
      <c r="F266" s="186"/>
      <c r="G266" s="186"/>
      <c r="H266" s="187"/>
      <c r="I266" s="34" t="s">
        <v>171</v>
      </c>
      <c r="J266" s="35" t="s">
        <v>172</v>
      </c>
      <c r="K266" s="18"/>
      <c r="M266" s="42"/>
      <c r="N266" s="29"/>
    </row>
    <row r="267" spans="2:14" ht="22.5">
      <c r="B267" s="8" t="s">
        <v>67</v>
      </c>
      <c r="C267" s="194" t="s">
        <v>68</v>
      </c>
      <c r="D267" s="195"/>
      <c r="E267" s="41" t="s">
        <v>69</v>
      </c>
      <c r="F267" s="41" t="s">
        <v>70</v>
      </c>
      <c r="G267" s="41" t="s">
        <v>71</v>
      </c>
      <c r="H267" s="38" t="s">
        <v>72</v>
      </c>
      <c r="I267" s="34" t="s">
        <v>73</v>
      </c>
      <c r="J267" s="7" t="s">
        <v>74</v>
      </c>
      <c r="K267" s="18"/>
      <c r="M267" s="42"/>
      <c r="N267" s="29"/>
    </row>
    <row r="268" spans="2:14">
      <c r="B268" s="39">
        <v>1</v>
      </c>
      <c r="C268" s="196" t="s">
        <v>75</v>
      </c>
      <c r="D268" s="197"/>
      <c r="E268" s="19">
        <v>5</v>
      </c>
      <c r="F268" s="40">
        <f>E268</f>
        <v>5</v>
      </c>
      <c r="G268" s="9">
        <f>(F268*100)/E276</f>
        <v>166.66666666666666</v>
      </c>
      <c r="H268" s="40">
        <v>0.2</v>
      </c>
      <c r="I268" s="33">
        <f t="shared" ref="I268:I275" si="29">H268*G268</f>
        <v>33.333333333333336</v>
      </c>
      <c r="J268" s="10"/>
      <c r="K268" s="18"/>
      <c r="M268" s="42"/>
      <c r="N268" s="29"/>
    </row>
    <row r="269" spans="2:14">
      <c r="B269" s="39">
        <f t="shared" ref="B269:B275" si="30">B268+1</f>
        <v>2</v>
      </c>
      <c r="C269" s="196" t="s">
        <v>76</v>
      </c>
      <c r="D269" s="197"/>
      <c r="E269" s="19">
        <v>0</v>
      </c>
      <c r="F269" s="40">
        <f>E269</f>
        <v>0</v>
      </c>
      <c r="G269" s="9">
        <f>(F269*100)/E276</f>
        <v>0</v>
      </c>
      <c r="H269" s="40">
        <v>0.5</v>
      </c>
      <c r="I269" s="33">
        <f t="shared" si="29"/>
        <v>0</v>
      </c>
      <c r="J269" s="10"/>
      <c r="K269" s="18"/>
      <c r="M269" s="42"/>
      <c r="N269" s="29"/>
    </row>
    <row r="270" spans="2:14">
      <c r="B270" s="39">
        <f t="shared" si="30"/>
        <v>3</v>
      </c>
      <c r="C270" s="196" t="s">
        <v>77</v>
      </c>
      <c r="D270" s="197"/>
      <c r="E270" s="19">
        <v>2</v>
      </c>
      <c r="F270" s="40">
        <f>E270</f>
        <v>2</v>
      </c>
      <c r="G270" s="9">
        <f>(F270*100)/E276</f>
        <v>66.666666666666671</v>
      </c>
      <c r="H270" s="40">
        <v>0.8</v>
      </c>
      <c r="I270" s="33">
        <f t="shared" si="29"/>
        <v>53.333333333333343</v>
      </c>
      <c r="J270" s="10"/>
      <c r="K270" s="18"/>
      <c r="M270" s="42"/>
      <c r="N270" s="29"/>
    </row>
    <row r="271" spans="2:14">
      <c r="B271" s="39">
        <f t="shared" si="30"/>
        <v>4</v>
      </c>
      <c r="C271" s="196" t="s">
        <v>78</v>
      </c>
      <c r="D271" s="197"/>
      <c r="E271" s="17">
        <v>0</v>
      </c>
      <c r="F271" s="11"/>
      <c r="G271" s="9">
        <f>(E271*100)/E276</f>
        <v>0</v>
      </c>
      <c r="H271" s="40">
        <v>0.9</v>
      </c>
      <c r="I271" s="33">
        <f t="shared" si="29"/>
        <v>0</v>
      </c>
      <c r="J271" s="10"/>
      <c r="K271" s="18"/>
      <c r="M271" s="42"/>
      <c r="N271" s="29"/>
    </row>
    <row r="272" spans="2:14">
      <c r="B272" s="39">
        <f t="shared" si="30"/>
        <v>5</v>
      </c>
      <c r="C272" s="196" t="s">
        <v>79</v>
      </c>
      <c r="D272" s="197"/>
      <c r="E272" s="17">
        <v>0</v>
      </c>
      <c r="F272" s="11"/>
      <c r="G272" s="9">
        <f>(E272*100)/E276</f>
        <v>0</v>
      </c>
      <c r="H272" s="40">
        <v>1</v>
      </c>
      <c r="I272" s="33">
        <f t="shared" si="29"/>
        <v>0</v>
      </c>
      <c r="J272" s="10"/>
      <c r="K272" s="18"/>
      <c r="M272" s="42"/>
      <c r="N272" s="29"/>
    </row>
    <row r="273" spans="2:14">
      <c r="B273" s="39">
        <f t="shared" si="30"/>
        <v>6</v>
      </c>
      <c r="C273" s="196" t="s">
        <v>63</v>
      </c>
      <c r="D273" s="197"/>
      <c r="E273" s="17">
        <v>0</v>
      </c>
      <c r="F273" s="11"/>
      <c r="G273" s="9">
        <f>(E273*100)/E276</f>
        <v>0</v>
      </c>
      <c r="H273" s="40">
        <v>0.5</v>
      </c>
      <c r="I273" s="33">
        <f t="shared" si="29"/>
        <v>0</v>
      </c>
      <c r="J273" s="10"/>
      <c r="M273" s="29"/>
      <c r="N273" s="29"/>
    </row>
    <row r="274" spans="2:14">
      <c r="B274" s="39">
        <f t="shared" si="30"/>
        <v>7</v>
      </c>
      <c r="C274" s="196" t="s">
        <v>64</v>
      </c>
      <c r="D274" s="197"/>
      <c r="E274" s="17">
        <v>0</v>
      </c>
      <c r="F274" s="11"/>
      <c r="G274" s="9">
        <f>(E274*100)/E276</f>
        <v>0</v>
      </c>
      <c r="H274" s="40">
        <v>0.3</v>
      </c>
      <c r="I274" s="33">
        <f t="shared" si="29"/>
        <v>0</v>
      </c>
      <c r="J274" s="10"/>
      <c r="M274" s="29"/>
      <c r="N274" s="29"/>
    </row>
    <row r="275" spans="2:14">
      <c r="B275" s="39">
        <f t="shared" si="30"/>
        <v>8</v>
      </c>
      <c r="C275" s="196" t="s">
        <v>65</v>
      </c>
      <c r="D275" s="197"/>
      <c r="E275" s="19">
        <v>1</v>
      </c>
      <c r="F275" s="11"/>
      <c r="G275" s="9">
        <f>(E275*100)/E276</f>
        <v>33.333333333333336</v>
      </c>
      <c r="H275" s="40">
        <v>0.6</v>
      </c>
      <c r="I275" s="33">
        <f t="shared" si="29"/>
        <v>20</v>
      </c>
      <c r="J275" s="10"/>
      <c r="M275" s="29"/>
      <c r="N275" s="29"/>
    </row>
    <row r="276" spans="2:14">
      <c r="B276" s="206" t="s">
        <v>80</v>
      </c>
      <c r="C276" s="207"/>
      <c r="D276" s="208"/>
      <c r="E276" s="43">
        <v>3</v>
      </c>
      <c r="F276" s="209" t="s">
        <v>81</v>
      </c>
      <c r="G276" s="207"/>
      <c r="H276" s="208"/>
      <c r="I276" s="33">
        <f>SUM(I268:I275)</f>
        <v>106.66666666666669</v>
      </c>
      <c r="J276" s="5" t="s">
        <v>82</v>
      </c>
      <c r="M276" s="29"/>
      <c r="N276" s="29"/>
    </row>
    <row r="277" spans="2:14">
      <c r="B277" s="216" t="s">
        <v>100</v>
      </c>
      <c r="C277" s="217"/>
      <c r="D277" s="217"/>
      <c r="E277" s="217"/>
      <c r="F277" s="217"/>
      <c r="G277" s="217"/>
      <c r="H277" s="218"/>
      <c r="I277" s="33" t="s">
        <v>83</v>
      </c>
      <c r="J277" s="5"/>
      <c r="M277" s="29"/>
      <c r="N277" s="29"/>
    </row>
    <row r="278" spans="2:14">
      <c r="B278" s="219"/>
      <c r="C278" s="220"/>
      <c r="D278" s="220"/>
      <c r="E278" s="220"/>
      <c r="F278" s="220"/>
      <c r="G278" s="220"/>
      <c r="H278" s="221"/>
      <c r="I278" s="33" t="s">
        <v>84</v>
      </c>
      <c r="J278" s="5"/>
      <c r="M278" s="29"/>
      <c r="N278" s="29"/>
    </row>
    <row r="279" spans="2:14" ht="12" thickBot="1">
      <c r="B279" s="222"/>
      <c r="C279" s="223"/>
      <c r="D279" s="223"/>
      <c r="E279" s="223"/>
      <c r="F279" s="223"/>
      <c r="G279" s="223"/>
      <c r="H279" s="224"/>
      <c r="I279" s="36" t="s">
        <v>85</v>
      </c>
      <c r="J279" s="12"/>
    </row>
    <row r="280" spans="2:14" ht="12" thickBot="1"/>
    <row r="281" spans="2:14">
      <c r="B281" s="210" t="s">
        <v>94</v>
      </c>
      <c r="C281" s="211"/>
      <c r="D281" s="211"/>
      <c r="E281" s="211"/>
      <c r="F281" s="211"/>
      <c r="G281" s="211"/>
      <c r="H281" s="211"/>
      <c r="I281" s="211"/>
      <c r="J281" s="212"/>
      <c r="K281" s="16">
        <v>12</v>
      </c>
    </row>
    <row r="282" spans="2:14">
      <c r="B282" s="188" t="s">
        <v>95</v>
      </c>
      <c r="C282" s="186"/>
      <c r="D282" s="187"/>
      <c r="E282" s="185" t="s">
        <v>96</v>
      </c>
      <c r="F282" s="186"/>
      <c r="G282" s="186"/>
      <c r="H282" s="187"/>
      <c r="I282" s="33" t="s">
        <v>97</v>
      </c>
      <c r="J282" s="5" t="s">
        <v>2</v>
      </c>
    </row>
    <row r="283" spans="2:14">
      <c r="B283" s="188" t="s">
        <v>98</v>
      </c>
      <c r="C283" s="186"/>
      <c r="D283" s="187"/>
      <c r="E283" s="189" t="s">
        <v>46</v>
      </c>
      <c r="F283" s="190"/>
      <c r="G283" s="190"/>
      <c r="H283" s="191"/>
      <c r="I283" s="34" t="s">
        <v>66</v>
      </c>
      <c r="J283" s="6" t="s">
        <v>66</v>
      </c>
    </row>
    <row r="284" spans="2:14">
      <c r="B284" s="192" t="s">
        <v>160</v>
      </c>
      <c r="C284" s="193"/>
      <c r="D284" s="193"/>
      <c r="E284" s="185" t="s">
        <v>99</v>
      </c>
      <c r="F284" s="186"/>
      <c r="G284" s="186"/>
      <c r="H284" s="187"/>
      <c r="I284" s="34" t="s">
        <v>172</v>
      </c>
      <c r="J284" s="35" t="s">
        <v>173</v>
      </c>
    </row>
    <row r="285" spans="2:14" ht="22.5">
      <c r="B285" s="8" t="s">
        <v>67</v>
      </c>
      <c r="C285" s="194" t="s">
        <v>68</v>
      </c>
      <c r="D285" s="195"/>
      <c r="E285" s="41" t="s">
        <v>69</v>
      </c>
      <c r="F285" s="41" t="s">
        <v>70</v>
      </c>
      <c r="G285" s="41" t="s">
        <v>71</v>
      </c>
      <c r="H285" s="38" t="s">
        <v>72</v>
      </c>
      <c r="I285" s="34" t="s">
        <v>73</v>
      </c>
      <c r="J285" s="7" t="s">
        <v>74</v>
      </c>
    </row>
    <row r="286" spans="2:14">
      <c r="B286" s="39">
        <v>1</v>
      </c>
      <c r="C286" s="196" t="s">
        <v>75</v>
      </c>
      <c r="D286" s="197"/>
      <c r="E286" s="19">
        <v>2</v>
      </c>
      <c r="F286" s="40">
        <f>E286</f>
        <v>2</v>
      </c>
      <c r="G286" s="9">
        <f>(F286*100)/E294</f>
        <v>100</v>
      </c>
      <c r="H286" s="40">
        <v>0.2</v>
      </c>
      <c r="I286" s="33">
        <f t="shared" ref="I286:I293" si="31">H286*G286</f>
        <v>20</v>
      </c>
      <c r="J286" s="10"/>
    </row>
    <row r="287" spans="2:14">
      <c r="B287" s="39">
        <f t="shared" ref="B287:B293" si="32">B286+1</f>
        <v>2</v>
      </c>
      <c r="C287" s="196" t="s">
        <v>76</v>
      </c>
      <c r="D287" s="197"/>
      <c r="E287" s="19">
        <v>0</v>
      </c>
      <c r="F287" s="40">
        <f>E287</f>
        <v>0</v>
      </c>
      <c r="G287" s="9">
        <f>(F287*100)/E294</f>
        <v>0</v>
      </c>
      <c r="H287" s="40">
        <v>0.5</v>
      </c>
      <c r="I287" s="33">
        <f t="shared" si="31"/>
        <v>0</v>
      </c>
      <c r="J287" s="10"/>
    </row>
    <row r="288" spans="2:14">
      <c r="B288" s="39">
        <f t="shared" si="32"/>
        <v>3</v>
      </c>
      <c r="C288" s="196" t="s">
        <v>77</v>
      </c>
      <c r="D288" s="197"/>
      <c r="E288" s="19">
        <v>2</v>
      </c>
      <c r="F288" s="40">
        <f>E288</f>
        <v>2</v>
      </c>
      <c r="G288" s="9">
        <f>(F288*100)/E294</f>
        <v>100</v>
      </c>
      <c r="H288" s="40">
        <v>0.8</v>
      </c>
      <c r="I288" s="33">
        <f t="shared" si="31"/>
        <v>80</v>
      </c>
      <c r="J288" s="10"/>
      <c r="K288" s="18"/>
    </row>
    <row r="289" spans="2:11">
      <c r="B289" s="39">
        <f t="shared" si="32"/>
        <v>4</v>
      </c>
      <c r="C289" s="196" t="s">
        <v>78</v>
      </c>
      <c r="D289" s="197"/>
      <c r="E289" s="17">
        <v>0</v>
      </c>
      <c r="F289" s="11"/>
      <c r="G289" s="9">
        <f>(E289*100)/E294</f>
        <v>0</v>
      </c>
      <c r="H289" s="40">
        <v>0.9</v>
      </c>
      <c r="I289" s="33">
        <f t="shared" si="31"/>
        <v>0</v>
      </c>
      <c r="J289" s="10"/>
      <c r="K289" s="18"/>
    </row>
    <row r="290" spans="2:11">
      <c r="B290" s="39">
        <f t="shared" si="32"/>
        <v>5</v>
      </c>
      <c r="C290" s="196" t="s">
        <v>79</v>
      </c>
      <c r="D290" s="197"/>
      <c r="E290" s="17">
        <v>0</v>
      </c>
      <c r="F290" s="11"/>
      <c r="G290" s="9">
        <f>(E290*100)/E294</f>
        <v>0</v>
      </c>
      <c r="H290" s="40">
        <v>1</v>
      </c>
      <c r="I290" s="33">
        <f t="shared" si="31"/>
        <v>0</v>
      </c>
      <c r="J290" s="10"/>
      <c r="K290" s="18"/>
    </row>
    <row r="291" spans="2:11">
      <c r="B291" s="39">
        <f t="shared" si="32"/>
        <v>6</v>
      </c>
      <c r="C291" s="196" t="s">
        <v>63</v>
      </c>
      <c r="D291" s="197"/>
      <c r="E291" s="17">
        <v>0</v>
      </c>
      <c r="F291" s="11"/>
      <c r="G291" s="9">
        <f>(E291*100)/E294</f>
        <v>0</v>
      </c>
      <c r="H291" s="40">
        <v>0.5</v>
      </c>
      <c r="I291" s="33">
        <f t="shared" si="31"/>
        <v>0</v>
      </c>
      <c r="J291" s="10"/>
      <c r="K291" s="18"/>
    </row>
    <row r="292" spans="2:11">
      <c r="B292" s="39">
        <f t="shared" si="32"/>
        <v>7</v>
      </c>
      <c r="C292" s="196" t="s">
        <v>64</v>
      </c>
      <c r="D292" s="197"/>
      <c r="E292" s="17">
        <v>0</v>
      </c>
      <c r="F292" s="11"/>
      <c r="G292" s="9">
        <f>(E292*100)/E294</f>
        <v>0</v>
      </c>
      <c r="H292" s="40">
        <v>0.3</v>
      </c>
      <c r="I292" s="33">
        <f t="shared" si="31"/>
        <v>0</v>
      </c>
      <c r="J292" s="10"/>
      <c r="K292" s="18"/>
    </row>
    <row r="293" spans="2:11">
      <c r="B293" s="39">
        <f t="shared" si="32"/>
        <v>8</v>
      </c>
      <c r="C293" s="196" t="s">
        <v>65</v>
      </c>
      <c r="D293" s="197"/>
      <c r="E293" s="17">
        <v>0</v>
      </c>
      <c r="F293" s="11"/>
      <c r="G293" s="9">
        <f>(E293*100)/E294</f>
        <v>0</v>
      </c>
      <c r="H293" s="40">
        <v>0.6</v>
      </c>
      <c r="I293" s="33">
        <f t="shared" si="31"/>
        <v>0</v>
      </c>
      <c r="J293" s="10"/>
      <c r="K293" s="18"/>
    </row>
    <row r="294" spans="2:11">
      <c r="B294" s="206" t="s">
        <v>80</v>
      </c>
      <c r="C294" s="207"/>
      <c r="D294" s="208"/>
      <c r="E294" s="43">
        <v>2</v>
      </c>
      <c r="F294" s="209" t="s">
        <v>81</v>
      </c>
      <c r="G294" s="207"/>
      <c r="H294" s="208"/>
      <c r="I294" s="33">
        <f>SUM(I286:I293)</f>
        <v>100</v>
      </c>
      <c r="J294" s="5" t="s">
        <v>82</v>
      </c>
      <c r="K294" s="18"/>
    </row>
    <row r="295" spans="2:11">
      <c r="B295" s="216" t="s">
        <v>100</v>
      </c>
      <c r="C295" s="217"/>
      <c r="D295" s="217"/>
      <c r="E295" s="217"/>
      <c r="F295" s="217"/>
      <c r="G295" s="217"/>
      <c r="H295" s="218"/>
      <c r="I295" s="33" t="s">
        <v>83</v>
      </c>
      <c r="J295" s="5"/>
      <c r="K295" s="18"/>
    </row>
    <row r="296" spans="2:11">
      <c r="B296" s="219"/>
      <c r="C296" s="220"/>
      <c r="D296" s="220"/>
      <c r="E296" s="220"/>
      <c r="F296" s="220"/>
      <c r="G296" s="220"/>
      <c r="H296" s="221"/>
      <c r="I296" s="33" t="s">
        <v>84</v>
      </c>
      <c r="J296" s="5"/>
      <c r="K296" s="18"/>
    </row>
    <row r="297" spans="2:11" ht="12" thickBot="1">
      <c r="B297" s="222"/>
      <c r="C297" s="223"/>
      <c r="D297" s="223"/>
      <c r="E297" s="223"/>
      <c r="F297" s="223"/>
      <c r="G297" s="223"/>
      <c r="H297" s="224"/>
      <c r="I297" s="36" t="s">
        <v>85</v>
      </c>
      <c r="J297" s="12"/>
      <c r="K297" s="18"/>
    </row>
    <row r="298" spans="2:11" ht="12" thickBot="1">
      <c r="K298" s="18"/>
    </row>
    <row r="299" spans="2:11">
      <c r="B299" s="210" t="s">
        <v>94</v>
      </c>
      <c r="C299" s="211"/>
      <c r="D299" s="211"/>
      <c r="E299" s="211"/>
      <c r="F299" s="211"/>
      <c r="G299" s="211"/>
      <c r="H299" s="211"/>
      <c r="I299" s="211"/>
      <c r="J299" s="212"/>
      <c r="K299" s="18">
        <v>13</v>
      </c>
    </row>
    <row r="300" spans="2:11">
      <c r="B300" s="188" t="s">
        <v>95</v>
      </c>
      <c r="C300" s="186"/>
      <c r="D300" s="187"/>
      <c r="E300" s="185" t="s">
        <v>96</v>
      </c>
      <c r="F300" s="186"/>
      <c r="G300" s="186"/>
      <c r="H300" s="187"/>
      <c r="I300" s="33" t="s">
        <v>97</v>
      </c>
      <c r="J300" s="5" t="s">
        <v>2</v>
      </c>
      <c r="K300" s="18"/>
    </row>
    <row r="301" spans="2:11">
      <c r="B301" s="188" t="s">
        <v>98</v>
      </c>
      <c r="C301" s="186"/>
      <c r="D301" s="187"/>
      <c r="E301" s="189" t="s">
        <v>46</v>
      </c>
      <c r="F301" s="190"/>
      <c r="G301" s="190"/>
      <c r="H301" s="191"/>
      <c r="I301" s="34" t="s">
        <v>66</v>
      </c>
      <c r="J301" s="6" t="s">
        <v>66</v>
      </c>
      <c r="K301" s="18"/>
    </row>
    <row r="302" spans="2:11">
      <c r="B302" s="192" t="s">
        <v>160</v>
      </c>
      <c r="C302" s="193"/>
      <c r="D302" s="193"/>
      <c r="E302" s="185" t="s">
        <v>99</v>
      </c>
      <c r="F302" s="186"/>
      <c r="G302" s="186"/>
      <c r="H302" s="187"/>
      <c r="I302" s="34" t="s">
        <v>173</v>
      </c>
      <c r="J302" s="35" t="s">
        <v>174</v>
      </c>
      <c r="K302" s="18"/>
    </row>
    <row r="303" spans="2:11" ht="22.5">
      <c r="B303" s="8" t="s">
        <v>67</v>
      </c>
      <c r="C303" s="194" t="s">
        <v>68</v>
      </c>
      <c r="D303" s="195"/>
      <c r="E303" s="41" t="s">
        <v>69</v>
      </c>
      <c r="F303" s="41" t="s">
        <v>70</v>
      </c>
      <c r="G303" s="41" t="s">
        <v>71</v>
      </c>
      <c r="H303" s="38" t="s">
        <v>72</v>
      </c>
      <c r="I303" s="34" t="s">
        <v>73</v>
      </c>
      <c r="J303" s="7" t="s">
        <v>74</v>
      </c>
      <c r="K303" s="18"/>
    </row>
    <row r="304" spans="2:11">
      <c r="B304" s="39">
        <v>1</v>
      </c>
      <c r="C304" s="196" t="s">
        <v>75</v>
      </c>
      <c r="D304" s="197"/>
      <c r="E304" s="19">
        <v>1</v>
      </c>
      <c r="F304" s="40">
        <f>E304</f>
        <v>1</v>
      </c>
      <c r="G304" s="9">
        <f>(F304*100)/E312</f>
        <v>33.333333333333336</v>
      </c>
      <c r="H304" s="40">
        <v>0.2</v>
      </c>
      <c r="I304" s="33">
        <f t="shared" ref="I304:I311" si="33">H304*G304</f>
        <v>6.6666666666666679</v>
      </c>
      <c r="J304" s="10"/>
      <c r="K304" s="18"/>
    </row>
    <row r="305" spans="2:11">
      <c r="B305" s="39">
        <f t="shared" ref="B305:B311" si="34">B304+1</f>
        <v>2</v>
      </c>
      <c r="C305" s="196" t="s">
        <v>76</v>
      </c>
      <c r="D305" s="197"/>
      <c r="E305" s="19">
        <v>0</v>
      </c>
      <c r="F305" s="40">
        <f>E305</f>
        <v>0</v>
      </c>
      <c r="G305" s="9">
        <f>(F305*100)/E312</f>
        <v>0</v>
      </c>
      <c r="H305" s="40">
        <v>0.5</v>
      </c>
      <c r="I305" s="33">
        <f t="shared" si="33"/>
        <v>0</v>
      </c>
      <c r="J305" s="10"/>
      <c r="K305" s="18"/>
    </row>
    <row r="306" spans="2:11">
      <c r="B306" s="39">
        <f t="shared" si="34"/>
        <v>3</v>
      </c>
      <c r="C306" s="196" t="s">
        <v>77</v>
      </c>
      <c r="D306" s="197"/>
      <c r="E306" s="19">
        <v>3</v>
      </c>
      <c r="F306" s="40">
        <f>E306</f>
        <v>3</v>
      </c>
      <c r="G306" s="9">
        <f>(F306*100)/E312</f>
        <v>100</v>
      </c>
      <c r="H306" s="40">
        <v>0.8</v>
      </c>
      <c r="I306" s="33">
        <f t="shared" si="33"/>
        <v>80</v>
      </c>
      <c r="J306" s="10"/>
      <c r="K306" s="18"/>
    </row>
    <row r="307" spans="2:11">
      <c r="B307" s="39">
        <f t="shared" si="34"/>
        <v>4</v>
      </c>
      <c r="C307" s="196" t="s">
        <v>78</v>
      </c>
      <c r="D307" s="197"/>
      <c r="E307" s="17">
        <v>0</v>
      </c>
      <c r="F307" s="11"/>
      <c r="G307" s="9">
        <f>(E307*100)/E312</f>
        <v>0</v>
      </c>
      <c r="H307" s="40">
        <v>0.9</v>
      </c>
      <c r="I307" s="33">
        <f t="shared" si="33"/>
        <v>0</v>
      </c>
      <c r="J307" s="10"/>
      <c r="K307" s="18"/>
    </row>
    <row r="308" spans="2:11">
      <c r="B308" s="39">
        <f t="shared" si="34"/>
        <v>5</v>
      </c>
      <c r="C308" s="196" t="s">
        <v>79</v>
      </c>
      <c r="D308" s="197"/>
      <c r="E308" s="17">
        <v>0</v>
      </c>
      <c r="F308" s="11"/>
      <c r="G308" s="9">
        <f>(E308*100)/E312</f>
        <v>0</v>
      </c>
      <c r="H308" s="40">
        <v>1</v>
      </c>
      <c r="I308" s="33">
        <f t="shared" si="33"/>
        <v>0</v>
      </c>
      <c r="J308" s="10"/>
      <c r="K308" s="18"/>
    </row>
    <row r="309" spans="2:11">
      <c r="B309" s="39">
        <f t="shared" si="34"/>
        <v>6</v>
      </c>
      <c r="C309" s="196" t="s">
        <v>63</v>
      </c>
      <c r="D309" s="197"/>
      <c r="E309" s="17">
        <v>0</v>
      </c>
      <c r="F309" s="11"/>
      <c r="G309" s="9">
        <f>(E309*100)/E312</f>
        <v>0</v>
      </c>
      <c r="H309" s="40">
        <v>0.5</v>
      </c>
      <c r="I309" s="33">
        <f t="shared" si="33"/>
        <v>0</v>
      </c>
      <c r="J309" s="10"/>
    </row>
    <row r="310" spans="2:11">
      <c r="B310" s="39">
        <f t="shared" si="34"/>
        <v>7</v>
      </c>
      <c r="C310" s="196" t="s">
        <v>64</v>
      </c>
      <c r="D310" s="197"/>
      <c r="E310" s="17">
        <v>0</v>
      </c>
      <c r="F310" s="11"/>
      <c r="G310" s="9">
        <f>(E310*100)/E312</f>
        <v>0</v>
      </c>
      <c r="H310" s="40">
        <v>0.3</v>
      </c>
      <c r="I310" s="33">
        <f t="shared" si="33"/>
        <v>0</v>
      </c>
      <c r="J310" s="10"/>
    </row>
    <row r="311" spans="2:11">
      <c r="B311" s="39">
        <f t="shared" si="34"/>
        <v>8</v>
      </c>
      <c r="C311" s="196" t="s">
        <v>65</v>
      </c>
      <c r="D311" s="197"/>
      <c r="E311" s="17">
        <v>1</v>
      </c>
      <c r="F311" s="11"/>
      <c r="G311" s="9">
        <f>(E311*100)/E312</f>
        <v>33.333333333333336</v>
      </c>
      <c r="H311" s="40">
        <v>0.6</v>
      </c>
      <c r="I311" s="33">
        <f t="shared" si="33"/>
        <v>20</v>
      </c>
      <c r="J311" s="10"/>
    </row>
    <row r="312" spans="2:11">
      <c r="B312" s="206" t="s">
        <v>80</v>
      </c>
      <c r="C312" s="207"/>
      <c r="D312" s="208"/>
      <c r="E312" s="43">
        <v>3</v>
      </c>
      <c r="F312" s="209" t="s">
        <v>81</v>
      </c>
      <c r="G312" s="207"/>
      <c r="H312" s="208"/>
      <c r="I312" s="33">
        <f>SUM(I304:I311)</f>
        <v>106.66666666666667</v>
      </c>
      <c r="J312" s="5" t="s">
        <v>82</v>
      </c>
    </row>
    <row r="313" spans="2:11">
      <c r="B313" s="216" t="s">
        <v>100</v>
      </c>
      <c r="C313" s="217"/>
      <c r="D313" s="217"/>
      <c r="E313" s="217"/>
      <c r="F313" s="217"/>
      <c r="G313" s="217"/>
      <c r="H313" s="218"/>
      <c r="I313" s="33" t="s">
        <v>83</v>
      </c>
      <c r="J313" s="5"/>
    </row>
    <row r="314" spans="2:11">
      <c r="B314" s="219"/>
      <c r="C314" s="220"/>
      <c r="D314" s="220"/>
      <c r="E314" s="220"/>
      <c r="F314" s="220"/>
      <c r="G314" s="220"/>
      <c r="H314" s="221"/>
      <c r="I314" s="33" t="s">
        <v>84</v>
      </c>
      <c r="J314" s="5"/>
    </row>
    <row r="315" spans="2:11" ht="12" thickBot="1">
      <c r="B315" s="222"/>
      <c r="C315" s="223"/>
      <c r="D315" s="223"/>
      <c r="E315" s="223"/>
      <c r="F315" s="223"/>
      <c r="G315" s="223"/>
      <c r="H315" s="224"/>
      <c r="I315" s="36" t="s">
        <v>85</v>
      </c>
      <c r="J315" s="12"/>
    </row>
    <row r="316" spans="2:11" ht="12" thickBot="1"/>
    <row r="317" spans="2:11">
      <c r="B317" s="210" t="s">
        <v>94</v>
      </c>
      <c r="C317" s="211"/>
      <c r="D317" s="211"/>
      <c r="E317" s="211"/>
      <c r="F317" s="211"/>
      <c r="G317" s="211"/>
      <c r="H317" s="211"/>
      <c r="I317" s="211"/>
      <c r="J317" s="212"/>
      <c r="K317" s="16">
        <v>14</v>
      </c>
    </row>
    <row r="318" spans="2:11">
      <c r="B318" s="188" t="s">
        <v>95</v>
      </c>
      <c r="C318" s="186"/>
      <c r="D318" s="187"/>
      <c r="E318" s="185" t="s">
        <v>96</v>
      </c>
      <c r="F318" s="186"/>
      <c r="G318" s="186"/>
      <c r="H318" s="187"/>
      <c r="I318" s="33" t="s">
        <v>97</v>
      </c>
      <c r="J318" s="5" t="s">
        <v>2</v>
      </c>
    </row>
    <row r="319" spans="2:11">
      <c r="B319" s="188" t="s">
        <v>98</v>
      </c>
      <c r="C319" s="186"/>
      <c r="D319" s="187"/>
      <c r="E319" s="189" t="s">
        <v>46</v>
      </c>
      <c r="F319" s="190"/>
      <c r="G319" s="190"/>
      <c r="H319" s="191"/>
      <c r="I319" s="34" t="s">
        <v>66</v>
      </c>
      <c r="J319" s="6" t="s">
        <v>66</v>
      </c>
    </row>
    <row r="320" spans="2:11">
      <c r="B320" s="192" t="s">
        <v>160</v>
      </c>
      <c r="C320" s="193"/>
      <c r="D320" s="193"/>
      <c r="E320" s="185" t="s">
        <v>99</v>
      </c>
      <c r="F320" s="186"/>
      <c r="G320" s="186"/>
      <c r="H320" s="187"/>
      <c r="I320" s="34" t="s">
        <v>174</v>
      </c>
      <c r="J320" s="35" t="s">
        <v>175</v>
      </c>
    </row>
    <row r="321" spans="2:11" ht="22.5">
      <c r="B321" s="8" t="s">
        <v>67</v>
      </c>
      <c r="C321" s="194" t="s">
        <v>68</v>
      </c>
      <c r="D321" s="195"/>
      <c r="E321" s="41" t="s">
        <v>69</v>
      </c>
      <c r="F321" s="41" t="s">
        <v>70</v>
      </c>
      <c r="G321" s="41" t="s">
        <v>71</v>
      </c>
      <c r="H321" s="38" t="s">
        <v>72</v>
      </c>
      <c r="I321" s="34" t="s">
        <v>73</v>
      </c>
      <c r="J321" s="7" t="s">
        <v>74</v>
      </c>
    </row>
    <row r="322" spans="2:11">
      <c r="B322" s="39">
        <v>1</v>
      </c>
      <c r="C322" s="196" t="s">
        <v>75</v>
      </c>
      <c r="D322" s="197"/>
      <c r="E322" s="19">
        <v>1</v>
      </c>
      <c r="F322" s="40">
        <f>E322</f>
        <v>1</v>
      </c>
      <c r="G322" s="9">
        <f>(F322*100)/E330</f>
        <v>25</v>
      </c>
      <c r="H322" s="40">
        <v>0.2</v>
      </c>
      <c r="I322" s="33">
        <f t="shared" ref="I322:I329" si="35">H322*G322</f>
        <v>5</v>
      </c>
      <c r="J322" s="10"/>
    </row>
    <row r="323" spans="2:11">
      <c r="B323" s="39">
        <f t="shared" ref="B323:B329" si="36">B322+1</f>
        <v>2</v>
      </c>
      <c r="C323" s="196" t="s">
        <v>76</v>
      </c>
      <c r="D323" s="197"/>
      <c r="E323" s="19">
        <v>0</v>
      </c>
      <c r="F323" s="40">
        <f>E323</f>
        <v>0</v>
      </c>
      <c r="G323" s="9">
        <f>(F323*100)/E330</f>
        <v>0</v>
      </c>
      <c r="H323" s="40">
        <v>0.5</v>
      </c>
      <c r="I323" s="33">
        <f t="shared" si="35"/>
        <v>0</v>
      </c>
      <c r="J323" s="10"/>
    </row>
    <row r="324" spans="2:11">
      <c r="B324" s="39">
        <f t="shared" si="36"/>
        <v>3</v>
      </c>
      <c r="C324" s="196" t="s">
        <v>77</v>
      </c>
      <c r="D324" s="197"/>
      <c r="E324" s="19">
        <v>1</v>
      </c>
      <c r="F324" s="40">
        <f>E324</f>
        <v>1</v>
      </c>
      <c r="G324" s="9">
        <f>(F324*100)/E330</f>
        <v>25</v>
      </c>
      <c r="H324" s="40">
        <v>0.8</v>
      </c>
      <c r="I324" s="33">
        <f t="shared" si="35"/>
        <v>20</v>
      </c>
      <c r="J324" s="10"/>
      <c r="K324" s="18"/>
    </row>
    <row r="325" spans="2:11">
      <c r="B325" s="39">
        <f t="shared" si="36"/>
        <v>4</v>
      </c>
      <c r="C325" s="196" t="s">
        <v>78</v>
      </c>
      <c r="D325" s="197"/>
      <c r="E325" s="17">
        <v>0</v>
      </c>
      <c r="F325" s="11"/>
      <c r="G325" s="9">
        <f>(E325*100)/E330</f>
        <v>0</v>
      </c>
      <c r="H325" s="40">
        <v>0.9</v>
      </c>
      <c r="I325" s="33">
        <f t="shared" si="35"/>
        <v>0</v>
      </c>
      <c r="J325" s="10"/>
      <c r="K325" s="18"/>
    </row>
    <row r="326" spans="2:11">
      <c r="B326" s="39">
        <f t="shared" si="36"/>
        <v>5</v>
      </c>
      <c r="C326" s="196" t="s">
        <v>79</v>
      </c>
      <c r="D326" s="197"/>
      <c r="E326" s="17">
        <v>0</v>
      </c>
      <c r="F326" s="11"/>
      <c r="G326" s="9">
        <f>(E326*100)/E330</f>
        <v>0</v>
      </c>
      <c r="H326" s="40">
        <v>1</v>
      </c>
      <c r="I326" s="33">
        <f t="shared" si="35"/>
        <v>0</v>
      </c>
      <c r="J326" s="10"/>
      <c r="K326" s="18"/>
    </row>
    <row r="327" spans="2:11">
      <c r="B327" s="39">
        <f t="shared" si="36"/>
        <v>6</v>
      </c>
      <c r="C327" s="196" t="s">
        <v>63</v>
      </c>
      <c r="D327" s="197"/>
      <c r="E327" s="17">
        <v>0</v>
      </c>
      <c r="F327" s="11"/>
      <c r="G327" s="9">
        <f>(E327*100)/E330</f>
        <v>0</v>
      </c>
      <c r="H327" s="40">
        <v>0.5</v>
      </c>
      <c r="I327" s="33">
        <f t="shared" si="35"/>
        <v>0</v>
      </c>
      <c r="J327" s="10"/>
      <c r="K327" s="18"/>
    </row>
    <row r="328" spans="2:11">
      <c r="B328" s="39">
        <f t="shared" si="36"/>
        <v>7</v>
      </c>
      <c r="C328" s="196" t="s">
        <v>64</v>
      </c>
      <c r="D328" s="197"/>
      <c r="E328" s="17">
        <v>0</v>
      </c>
      <c r="F328" s="11"/>
      <c r="G328" s="9">
        <f>(E328*100)/E330</f>
        <v>0</v>
      </c>
      <c r="H328" s="40">
        <v>0.3</v>
      </c>
      <c r="I328" s="33">
        <f t="shared" si="35"/>
        <v>0</v>
      </c>
      <c r="J328" s="10"/>
      <c r="K328" s="18"/>
    </row>
    <row r="329" spans="2:11">
      <c r="B329" s="39">
        <f t="shared" si="36"/>
        <v>8</v>
      </c>
      <c r="C329" s="196" t="s">
        <v>65</v>
      </c>
      <c r="D329" s="197"/>
      <c r="E329" s="19">
        <v>1</v>
      </c>
      <c r="F329" s="11"/>
      <c r="G329" s="9">
        <f>(E329*100)/E330</f>
        <v>25</v>
      </c>
      <c r="H329" s="40">
        <v>0.6</v>
      </c>
      <c r="I329" s="33">
        <f t="shared" si="35"/>
        <v>15</v>
      </c>
      <c r="J329" s="10"/>
      <c r="K329" s="18"/>
    </row>
    <row r="330" spans="2:11">
      <c r="B330" s="206" t="s">
        <v>80</v>
      </c>
      <c r="C330" s="207"/>
      <c r="D330" s="208"/>
      <c r="E330" s="43">
        <v>4</v>
      </c>
      <c r="F330" s="209" t="s">
        <v>81</v>
      </c>
      <c r="G330" s="207"/>
      <c r="H330" s="208"/>
      <c r="I330" s="33">
        <f>SUM(I322:I329)</f>
        <v>40</v>
      </c>
      <c r="J330" s="5" t="s">
        <v>82</v>
      </c>
      <c r="K330" s="18"/>
    </row>
    <row r="331" spans="2:11">
      <c r="B331" s="216" t="s">
        <v>100</v>
      </c>
      <c r="C331" s="217"/>
      <c r="D331" s="217"/>
      <c r="E331" s="217"/>
      <c r="F331" s="217"/>
      <c r="G331" s="217"/>
      <c r="H331" s="218"/>
      <c r="I331" s="33" t="s">
        <v>83</v>
      </c>
      <c r="J331" s="5"/>
      <c r="K331" s="18"/>
    </row>
    <row r="332" spans="2:11">
      <c r="B332" s="219"/>
      <c r="C332" s="220"/>
      <c r="D332" s="220"/>
      <c r="E332" s="220"/>
      <c r="F332" s="220"/>
      <c r="G332" s="220"/>
      <c r="H332" s="221"/>
      <c r="I332" s="33" t="s">
        <v>84</v>
      </c>
      <c r="J332" s="5"/>
      <c r="K332" s="18"/>
    </row>
    <row r="333" spans="2:11" ht="12" thickBot="1">
      <c r="B333" s="222"/>
      <c r="C333" s="223"/>
      <c r="D333" s="223"/>
      <c r="E333" s="223"/>
      <c r="F333" s="223"/>
      <c r="G333" s="223"/>
      <c r="H333" s="224"/>
      <c r="I333" s="36" t="s">
        <v>85</v>
      </c>
      <c r="J333" s="12"/>
      <c r="K333" s="18"/>
    </row>
    <row r="334" spans="2:11" ht="12" thickBot="1">
      <c r="K334" s="18"/>
    </row>
    <row r="335" spans="2:11">
      <c r="B335" s="210" t="s">
        <v>94</v>
      </c>
      <c r="C335" s="211"/>
      <c r="D335" s="211"/>
      <c r="E335" s="211"/>
      <c r="F335" s="211"/>
      <c r="G335" s="211"/>
      <c r="H335" s="211"/>
      <c r="I335" s="211"/>
      <c r="J335" s="212"/>
      <c r="K335" s="18">
        <v>15</v>
      </c>
    </row>
    <row r="336" spans="2:11">
      <c r="B336" s="188" t="s">
        <v>95</v>
      </c>
      <c r="C336" s="186"/>
      <c r="D336" s="187"/>
      <c r="E336" s="185" t="s">
        <v>96</v>
      </c>
      <c r="F336" s="186"/>
      <c r="G336" s="186"/>
      <c r="H336" s="187"/>
      <c r="I336" s="33" t="s">
        <v>97</v>
      </c>
      <c r="J336" s="5" t="s">
        <v>2</v>
      </c>
      <c r="K336" s="18"/>
    </row>
    <row r="337" spans="2:11">
      <c r="B337" s="188" t="s">
        <v>98</v>
      </c>
      <c r="C337" s="186"/>
      <c r="D337" s="187"/>
      <c r="E337" s="189" t="s">
        <v>46</v>
      </c>
      <c r="F337" s="190"/>
      <c r="G337" s="190"/>
      <c r="H337" s="191"/>
      <c r="I337" s="34" t="s">
        <v>66</v>
      </c>
      <c r="J337" s="6" t="s">
        <v>66</v>
      </c>
      <c r="K337" s="18"/>
    </row>
    <row r="338" spans="2:11">
      <c r="B338" s="192" t="s">
        <v>103</v>
      </c>
      <c r="C338" s="193"/>
      <c r="D338" s="193"/>
      <c r="E338" s="185" t="s">
        <v>99</v>
      </c>
      <c r="F338" s="186"/>
      <c r="G338" s="186"/>
      <c r="H338" s="187"/>
      <c r="I338" s="34" t="s">
        <v>119</v>
      </c>
      <c r="J338" s="35" t="s">
        <v>120</v>
      </c>
      <c r="K338" s="18"/>
    </row>
    <row r="339" spans="2:11" ht="22.5">
      <c r="B339" s="8" t="s">
        <v>67</v>
      </c>
      <c r="C339" s="194" t="s">
        <v>68</v>
      </c>
      <c r="D339" s="195"/>
      <c r="E339" s="24" t="s">
        <v>69</v>
      </c>
      <c r="F339" s="24" t="s">
        <v>70</v>
      </c>
      <c r="G339" s="24" t="s">
        <v>71</v>
      </c>
      <c r="H339" s="23" t="s">
        <v>72</v>
      </c>
      <c r="I339" s="34" t="s">
        <v>73</v>
      </c>
      <c r="J339" s="7" t="s">
        <v>74</v>
      </c>
      <c r="K339" s="18"/>
    </row>
    <row r="340" spans="2:11">
      <c r="B340" s="26">
        <v>1</v>
      </c>
      <c r="C340" s="196" t="s">
        <v>75</v>
      </c>
      <c r="D340" s="197"/>
      <c r="E340" s="19">
        <v>0</v>
      </c>
      <c r="F340" s="25">
        <f>E340</f>
        <v>0</v>
      </c>
      <c r="G340" s="9">
        <f>(F340*100)/$E$348</f>
        <v>0</v>
      </c>
      <c r="H340" s="25">
        <v>0.2</v>
      </c>
      <c r="I340" s="33">
        <f t="shared" ref="I340:I347" si="37">H340*G340</f>
        <v>0</v>
      </c>
      <c r="J340" s="10"/>
      <c r="K340" s="18"/>
    </row>
    <row r="341" spans="2:11">
      <c r="B341" s="26">
        <f t="shared" ref="B341:B347" si="38">B340+1</f>
        <v>2</v>
      </c>
      <c r="C341" s="196" t="s">
        <v>76</v>
      </c>
      <c r="D341" s="197"/>
      <c r="E341" s="19">
        <v>0</v>
      </c>
      <c r="F341" s="25">
        <f>E341</f>
        <v>0</v>
      </c>
      <c r="G341" s="9">
        <f>(F341*100)/$E$348</f>
        <v>0</v>
      </c>
      <c r="H341" s="25">
        <v>0.5</v>
      </c>
      <c r="I341" s="33">
        <f t="shared" si="37"/>
        <v>0</v>
      </c>
      <c r="J341" s="10"/>
      <c r="K341" s="18"/>
    </row>
    <row r="342" spans="2:11">
      <c r="B342" s="26">
        <f t="shared" si="38"/>
        <v>3</v>
      </c>
      <c r="C342" s="196" t="s">
        <v>77</v>
      </c>
      <c r="D342" s="197"/>
      <c r="E342" s="19">
        <v>1</v>
      </c>
      <c r="F342" s="25">
        <f>E342</f>
        <v>1</v>
      </c>
      <c r="G342" s="9">
        <f>(F342*100)/$E$348</f>
        <v>50</v>
      </c>
      <c r="H342" s="25">
        <v>0.8</v>
      </c>
      <c r="I342" s="33">
        <f t="shared" si="37"/>
        <v>40</v>
      </c>
      <c r="J342" s="10"/>
      <c r="K342" s="18"/>
    </row>
    <row r="343" spans="2:11">
      <c r="B343" s="26">
        <f t="shared" si="38"/>
        <v>4</v>
      </c>
      <c r="C343" s="196" t="s">
        <v>78</v>
      </c>
      <c r="D343" s="197"/>
      <c r="E343" s="19">
        <v>0</v>
      </c>
      <c r="F343" s="11"/>
      <c r="G343" s="9">
        <f>(E343*100)/$E$348</f>
        <v>0</v>
      </c>
      <c r="H343" s="25">
        <v>0.9</v>
      </c>
      <c r="I343" s="33">
        <f t="shared" si="37"/>
        <v>0</v>
      </c>
      <c r="J343" s="10"/>
      <c r="K343" s="18"/>
    </row>
    <row r="344" spans="2:11">
      <c r="B344" s="26">
        <f t="shared" si="38"/>
        <v>5</v>
      </c>
      <c r="C344" s="196" t="s">
        <v>79</v>
      </c>
      <c r="D344" s="197"/>
      <c r="E344" s="17">
        <v>0</v>
      </c>
      <c r="F344" s="11"/>
      <c r="G344" s="9">
        <f>(E344*100)/$E$348</f>
        <v>0</v>
      </c>
      <c r="H344" s="25">
        <v>1</v>
      </c>
      <c r="I344" s="33">
        <f t="shared" si="37"/>
        <v>0</v>
      </c>
      <c r="J344" s="10"/>
      <c r="K344" s="18"/>
    </row>
    <row r="345" spans="2:11">
      <c r="B345" s="26">
        <f t="shared" si="38"/>
        <v>6</v>
      </c>
      <c r="C345" s="196" t="s">
        <v>63</v>
      </c>
      <c r="D345" s="197"/>
      <c r="E345" s="17">
        <v>0</v>
      </c>
      <c r="F345" s="11"/>
      <c r="G345" s="9">
        <f>(E345*100)/$E$348</f>
        <v>0</v>
      </c>
      <c r="H345" s="25">
        <v>0.5</v>
      </c>
      <c r="I345" s="33">
        <f t="shared" si="37"/>
        <v>0</v>
      </c>
      <c r="J345" s="10"/>
    </row>
    <row r="346" spans="2:11">
      <c r="B346" s="26">
        <f t="shared" si="38"/>
        <v>7</v>
      </c>
      <c r="C346" s="196" t="s">
        <v>64</v>
      </c>
      <c r="D346" s="197"/>
      <c r="E346" s="17">
        <v>0</v>
      </c>
      <c r="F346" s="11"/>
      <c r="G346" s="9">
        <f>(E346*100)/$E$348</f>
        <v>0</v>
      </c>
      <c r="H346" s="25">
        <v>0.3</v>
      </c>
      <c r="I346" s="33">
        <f t="shared" si="37"/>
        <v>0</v>
      </c>
      <c r="J346" s="10"/>
    </row>
    <row r="347" spans="2:11">
      <c r="B347" s="26">
        <f t="shared" si="38"/>
        <v>8</v>
      </c>
      <c r="C347" s="196" t="s">
        <v>65</v>
      </c>
      <c r="D347" s="197"/>
      <c r="E347" s="17">
        <v>0</v>
      </c>
      <c r="F347" s="11"/>
      <c r="G347" s="9">
        <f>(E347*100)/$E$348</f>
        <v>0</v>
      </c>
      <c r="H347" s="25">
        <v>0.6</v>
      </c>
      <c r="I347" s="33">
        <f t="shared" si="37"/>
        <v>0</v>
      </c>
      <c r="J347" s="10"/>
    </row>
    <row r="348" spans="2:11">
      <c r="B348" s="206" t="s">
        <v>80</v>
      </c>
      <c r="C348" s="207"/>
      <c r="D348" s="208"/>
      <c r="E348" s="31">
        <v>2</v>
      </c>
      <c r="F348" s="209" t="s">
        <v>81</v>
      </c>
      <c r="G348" s="207"/>
      <c r="H348" s="208"/>
      <c r="I348" s="33">
        <f>SUM(I340:I347)</f>
        <v>40</v>
      </c>
      <c r="J348" s="5" t="s">
        <v>82</v>
      </c>
    </row>
    <row r="349" spans="2:11">
      <c r="B349" s="216" t="s">
        <v>100</v>
      </c>
      <c r="C349" s="217"/>
      <c r="D349" s="217"/>
      <c r="E349" s="217"/>
      <c r="F349" s="217"/>
      <c r="G349" s="217"/>
      <c r="H349" s="218"/>
      <c r="I349" s="33" t="s">
        <v>83</v>
      </c>
      <c r="J349" s="5"/>
    </row>
    <row r="350" spans="2:11">
      <c r="B350" s="219"/>
      <c r="C350" s="220"/>
      <c r="D350" s="220"/>
      <c r="E350" s="220"/>
      <c r="F350" s="220"/>
      <c r="G350" s="220"/>
      <c r="H350" s="221"/>
      <c r="I350" s="33" t="s">
        <v>84</v>
      </c>
      <c r="J350" s="5"/>
    </row>
    <row r="351" spans="2:11" ht="12" thickBot="1">
      <c r="B351" s="222"/>
      <c r="C351" s="223"/>
      <c r="D351" s="223"/>
      <c r="E351" s="223"/>
      <c r="F351" s="223"/>
      <c r="G351" s="223"/>
      <c r="H351" s="224"/>
      <c r="I351" s="36" t="s">
        <v>85</v>
      </c>
      <c r="J351" s="12"/>
    </row>
    <row r="352" spans="2:11" ht="12" thickBot="1"/>
    <row r="353" spans="2:11">
      <c r="B353" s="210" t="s">
        <v>94</v>
      </c>
      <c r="C353" s="211"/>
      <c r="D353" s="211"/>
      <c r="E353" s="211"/>
      <c r="F353" s="211"/>
      <c r="G353" s="211"/>
      <c r="H353" s="211"/>
      <c r="I353" s="211"/>
      <c r="J353" s="212"/>
      <c r="K353" s="16">
        <v>16</v>
      </c>
    </row>
    <row r="354" spans="2:11">
      <c r="B354" s="188" t="s">
        <v>95</v>
      </c>
      <c r="C354" s="186"/>
      <c r="D354" s="187"/>
      <c r="E354" s="185" t="s">
        <v>96</v>
      </c>
      <c r="F354" s="186"/>
      <c r="G354" s="186"/>
      <c r="H354" s="187"/>
      <c r="I354" s="33" t="s">
        <v>97</v>
      </c>
      <c r="J354" s="5" t="s">
        <v>2</v>
      </c>
    </row>
    <row r="355" spans="2:11">
      <c r="B355" s="188" t="s">
        <v>98</v>
      </c>
      <c r="C355" s="186"/>
      <c r="D355" s="187"/>
      <c r="E355" s="189" t="s">
        <v>46</v>
      </c>
      <c r="F355" s="190"/>
      <c r="G355" s="190"/>
      <c r="H355" s="191"/>
      <c r="I355" s="34" t="s">
        <v>66</v>
      </c>
      <c r="J355" s="6" t="s">
        <v>66</v>
      </c>
    </row>
    <row r="356" spans="2:11">
      <c r="B356" s="192" t="s">
        <v>103</v>
      </c>
      <c r="C356" s="193"/>
      <c r="D356" s="193"/>
      <c r="E356" s="185" t="s">
        <v>99</v>
      </c>
      <c r="F356" s="186"/>
      <c r="G356" s="186"/>
      <c r="H356" s="187"/>
      <c r="I356" s="34" t="s">
        <v>120</v>
      </c>
      <c r="J356" s="35" t="s">
        <v>121</v>
      </c>
    </row>
    <row r="357" spans="2:11" ht="22.5">
      <c r="B357" s="8" t="s">
        <v>67</v>
      </c>
      <c r="C357" s="194" t="s">
        <v>68</v>
      </c>
      <c r="D357" s="195"/>
      <c r="E357" s="24" t="s">
        <v>69</v>
      </c>
      <c r="F357" s="24" t="s">
        <v>70</v>
      </c>
      <c r="G357" s="24" t="s">
        <v>71</v>
      </c>
      <c r="H357" s="23" t="s">
        <v>72</v>
      </c>
      <c r="I357" s="34" t="s">
        <v>73</v>
      </c>
      <c r="J357" s="7" t="s">
        <v>74</v>
      </c>
    </row>
    <row r="358" spans="2:11">
      <c r="B358" s="26">
        <v>1</v>
      </c>
      <c r="C358" s="196" t="s">
        <v>75</v>
      </c>
      <c r="D358" s="197"/>
      <c r="E358" s="19">
        <v>2</v>
      </c>
      <c r="F358" s="25">
        <f>E358</f>
        <v>2</v>
      </c>
      <c r="G358" s="9">
        <f>(F358*100)/$E$366</f>
        <v>66.666666666666671</v>
      </c>
      <c r="H358" s="25">
        <v>0.2</v>
      </c>
      <c r="I358" s="33">
        <f t="shared" ref="I358:I365" si="39">H358*G358</f>
        <v>13.333333333333336</v>
      </c>
      <c r="J358" s="10"/>
    </row>
    <row r="359" spans="2:11">
      <c r="B359" s="26">
        <f t="shared" ref="B359:B365" si="40">B358+1</f>
        <v>2</v>
      </c>
      <c r="C359" s="196" t="s">
        <v>76</v>
      </c>
      <c r="D359" s="197"/>
      <c r="E359" s="19">
        <v>0</v>
      </c>
      <c r="F359" s="25">
        <f>E359</f>
        <v>0</v>
      </c>
      <c r="G359" s="9">
        <f>(F359*100)/$E$366</f>
        <v>0</v>
      </c>
      <c r="H359" s="25">
        <v>0.5</v>
      </c>
      <c r="I359" s="33">
        <f t="shared" si="39"/>
        <v>0</v>
      </c>
      <c r="J359" s="10"/>
    </row>
    <row r="360" spans="2:11">
      <c r="B360" s="26">
        <f t="shared" si="40"/>
        <v>3</v>
      </c>
      <c r="C360" s="196" t="s">
        <v>77</v>
      </c>
      <c r="D360" s="197"/>
      <c r="E360" s="19">
        <v>1</v>
      </c>
      <c r="F360" s="25">
        <f>E360</f>
        <v>1</v>
      </c>
      <c r="G360" s="9">
        <f>(F360*100)/$E$366</f>
        <v>33.333333333333336</v>
      </c>
      <c r="H360" s="25">
        <v>0.8</v>
      </c>
      <c r="I360" s="33">
        <f t="shared" si="39"/>
        <v>26.666666666666671</v>
      </c>
      <c r="J360" s="10"/>
      <c r="K360" s="18"/>
    </row>
    <row r="361" spans="2:11">
      <c r="B361" s="26">
        <f t="shared" si="40"/>
        <v>4</v>
      </c>
      <c r="C361" s="196" t="s">
        <v>78</v>
      </c>
      <c r="D361" s="197"/>
      <c r="E361" s="19">
        <v>0</v>
      </c>
      <c r="F361" s="11"/>
      <c r="G361" s="9">
        <f>(E361*100)/$E$366</f>
        <v>0</v>
      </c>
      <c r="H361" s="25">
        <v>0.9</v>
      </c>
      <c r="I361" s="33">
        <f t="shared" si="39"/>
        <v>0</v>
      </c>
      <c r="J361" s="10"/>
      <c r="K361" s="18"/>
    </row>
    <row r="362" spans="2:11">
      <c r="B362" s="26">
        <f t="shared" si="40"/>
        <v>5</v>
      </c>
      <c r="C362" s="196" t="s">
        <v>79</v>
      </c>
      <c r="D362" s="197"/>
      <c r="E362" s="19">
        <v>0</v>
      </c>
      <c r="F362" s="11"/>
      <c r="G362" s="9">
        <f>(E362*100)/$E$366</f>
        <v>0</v>
      </c>
      <c r="H362" s="25">
        <v>1</v>
      </c>
      <c r="I362" s="33">
        <f t="shared" si="39"/>
        <v>0</v>
      </c>
      <c r="J362" s="10"/>
      <c r="K362" s="18"/>
    </row>
    <row r="363" spans="2:11">
      <c r="B363" s="26">
        <f t="shared" si="40"/>
        <v>6</v>
      </c>
      <c r="C363" s="196" t="s">
        <v>63</v>
      </c>
      <c r="D363" s="197"/>
      <c r="E363" s="19">
        <v>0</v>
      </c>
      <c r="F363" s="11"/>
      <c r="G363" s="9">
        <f>(E363*100)/$E$366</f>
        <v>0</v>
      </c>
      <c r="H363" s="25">
        <v>0.5</v>
      </c>
      <c r="I363" s="33">
        <f t="shared" si="39"/>
        <v>0</v>
      </c>
      <c r="J363" s="10"/>
      <c r="K363" s="18"/>
    </row>
    <row r="364" spans="2:11">
      <c r="B364" s="26">
        <f t="shared" si="40"/>
        <v>7</v>
      </c>
      <c r="C364" s="196" t="s">
        <v>64</v>
      </c>
      <c r="D364" s="197"/>
      <c r="E364" s="19">
        <v>0</v>
      </c>
      <c r="F364" s="11"/>
      <c r="G364" s="9">
        <f>(E364*100)/$E$366</f>
        <v>0</v>
      </c>
      <c r="H364" s="25">
        <v>0.3</v>
      </c>
      <c r="I364" s="33">
        <f t="shared" si="39"/>
        <v>0</v>
      </c>
      <c r="J364" s="10"/>
      <c r="K364" s="18"/>
    </row>
    <row r="365" spans="2:11">
      <c r="B365" s="26">
        <f t="shared" si="40"/>
        <v>8</v>
      </c>
      <c r="C365" s="196" t="s">
        <v>65</v>
      </c>
      <c r="D365" s="197"/>
      <c r="E365" s="19">
        <v>0</v>
      </c>
      <c r="F365" s="11"/>
      <c r="G365" s="9">
        <f>(E365*100)/$E$366</f>
        <v>0</v>
      </c>
      <c r="H365" s="25">
        <v>0.6</v>
      </c>
      <c r="I365" s="33">
        <f t="shared" si="39"/>
        <v>0</v>
      </c>
      <c r="J365" s="10"/>
      <c r="K365" s="18"/>
    </row>
    <row r="366" spans="2:11">
      <c r="B366" s="206" t="s">
        <v>80</v>
      </c>
      <c r="C366" s="207"/>
      <c r="D366" s="208"/>
      <c r="E366" s="31">
        <v>3</v>
      </c>
      <c r="F366" s="209" t="s">
        <v>81</v>
      </c>
      <c r="G366" s="207"/>
      <c r="H366" s="208"/>
      <c r="I366" s="33">
        <f>SUM(I358:I365)</f>
        <v>40.000000000000007</v>
      </c>
      <c r="J366" s="5" t="s">
        <v>82</v>
      </c>
      <c r="K366" s="18"/>
    </row>
    <row r="367" spans="2:11">
      <c r="B367" s="216" t="s">
        <v>100</v>
      </c>
      <c r="C367" s="217"/>
      <c r="D367" s="217"/>
      <c r="E367" s="217"/>
      <c r="F367" s="217"/>
      <c r="G367" s="217"/>
      <c r="H367" s="218"/>
      <c r="I367" s="33" t="s">
        <v>83</v>
      </c>
      <c r="J367" s="5"/>
      <c r="K367" s="18"/>
    </row>
    <row r="368" spans="2:11">
      <c r="B368" s="219"/>
      <c r="C368" s="220"/>
      <c r="D368" s="220"/>
      <c r="E368" s="220"/>
      <c r="F368" s="220"/>
      <c r="G368" s="220"/>
      <c r="H368" s="221"/>
      <c r="I368" s="33" t="s">
        <v>84</v>
      </c>
      <c r="J368" s="5"/>
      <c r="K368" s="18"/>
    </row>
    <row r="369" spans="2:11" ht="12" thickBot="1">
      <c r="B369" s="222"/>
      <c r="C369" s="223"/>
      <c r="D369" s="223"/>
      <c r="E369" s="223"/>
      <c r="F369" s="223"/>
      <c r="G369" s="223"/>
      <c r="H369" s="224"/>
      <c r="I369" s="36" t="s">
        <v>85</v>
      </c>
      <c r="J369" s="12"/>
      <c r="K369" s="18"/>
    </row>
    <row r="370" spans="2:11" ht="12" thickBot="1">
      <c r="K370" s="18"/>
    </row>
    <row r="371" spans="2:11">
      <c r="B371" s="210" t="s">
        <v>94</v>
      </c>
      <c r="C371" s="211"/>
      <c r="D371" s="211"/>
      <c r="E371" s="211"/>
      <c r="F371" s="211"/>
      <c r="G371" s="211"/>
      <c r="H371" s="211"/>
      <c r="I371" s="211"/>
      <c r="J371" s="212"/>
      <c r="K371" s="18">
        <v>17</v>
      </c>
    </row>
    <row r="372" spans="2:11">
      <c r="B372" s="188" t="s">
        <v>95</v>
      </c>
      <c r="C372" s="186"/>
      <c r="D372" s="187"/>
      <c r="E372" s="185" t="s">
        <v>96</v>
      </c>
      <c r="F372" s="186"/>
      <c r="G372" s="186"/>
      <c r="H372" s="187"/>
      <c r="I372" s="33" t="s">
        <v>97</v>
      </c>
      <c r="J372" s="5" t="s">
        <v>2</v>
      </c>
      <c r="K372" s="18"/>
    </row>
    <row r="373" spans="2:11">
      <c r="B373" s="188" t="s">
        <v>98</v>
      </c>
      <c r="C373" s="186"/>
      <c r="D373" s="187"/>
      <c r="E373" s="189" t="s">
        <v>46</v>
      </c>
      <c r="F373" s="190"/>
      <c r="G373" s="190"/>
      <c r="H373" s="191"/>
      <c r="I373" s="34" t="s">
        <v>66</v>
      </c>
      <c r="J373" s="6" t="s">
        <v>66</v>
      </c>
      <c r="K373" s="18"/>
    </row>
    <row r="374" spans="2:11">
      <c r="B374" s="192" t="s">
        <v>103</v>
      </c>
      <c r="C374" s="193"/>
      <c r="D374" s="193"/>
      <c r="E374" s="185" t="s">
        <v>99</v>
      </c>
      <c r="F374" s="186"/>
      <c r="G374" s="186"/>
      <c r="H374" s="187"/>
      <c r="I374" s="34" t="s">
        <v>121</v>
      </c>
      <c r="J374" s="35" t="s">
        <v>122</v>
      </c>
      <c r="K374" s="18"/>
    </row>
    <row r="375" spans="2:11" ht="22.5">
      <c r="B375" s="8" t="s">
        <v>67</v>
      </c>
      <c r="C375" s="194" t="s">
        <v>68</v>
      </c>
      <c r="D375" s="195"/>
      <c r="E375" s="24" t="s">
        <v>69</v>
      </c>
      <c r="F375" s="24" t="s">
        <v>70</v>
      </c>
      <c r="G375" s="24" t="s">
        <v>71</v>
      </c>
      <c r="H375" s="23" t="s">
        <v>72</v>
      </c>
      <c r="I375" s="34" t="s">
        <v>73</v>
      </c>
      <c r="J375" s="7" t="s">
        <v>74</v>
      </c>
      <c r="K375" s="18"/>
    </row>
    <row r="376" spans="2:11">
      <c r="B376" s="26">
        <v>1</v>
      </c>
      <c r="C376" s="196" t="s">
        <v>75</v>
      </c>
      <c r="D376" s="197"/>
      <c r="E376" s="19">
        <v>4</v>
      </c>
      <c r="F376" s="25">
        <f>E376</f>
        <v>4</v>
      </c>
      <c r="G376" s="9">
        <f>(F376*100)/$E$384</f>
        <v>100</v>
      </c>
      <c r="H376" s="25">
        <v>0.2</v>
      </c>
      <c r="I376" s="33">
        <f t="shared" ref="I376:I383" si="41">H376*G376</f>
        <v>20</v>
      </c>
      <c r="J376" s="10"/>
      <c r="K376" s="18"/>
    </row>
    <row r="377" spans="2:11">
      <c r="B377" s="26">
        <f t="shared" ref="B377:B383" si="42">B376+1</f>
        <v>2</v>
      </c>
      <c r="C377" s="196" t="s">
        <v>76</v>
      </c>
      <c r="D377" s="197"/>
      <c r="E377" s="19">
        <v>0</v>
      </c>
      <c r="F377" s="25">
        <f>E377</f>
        <v>0</v>
      </c>
      <c r="G377" s="9">
        <f>(F377*100)/$E$384</f>
        <v>0</v>
      </c>
      <c r="H377" s="25">
        <v>0.5</v>
      </c>
      <c r="I377" s="33">
        <f t="shared" si="41"/>
        <v>0</v>
      </c>
      <c r="J377" s="10"/>
      <c r="K377" s="18"/>
    </row>
    <row r="378" spans="2:11">
      <c r="B378" s="26">
        <f t="shared" si="42"/>
        <v>3</v>
      </c>
      <c r="C378" s="196" t="s">
        <v>77</v>
      </c>
      <c r="D378" s="197"/>
      <c r="E378" s="19">
        <v>0</v>
      </c>
      <c r="F378" s="25">
        <f>E378</f>
        <v>0</v>
      </c>
      <c r="G378" s="9">
        <f>(F378*100)/$E$384</f>
        <v>0</v>
      </c>
      <c r="H378" s="25">
        <v>0.8</v>
      </c>
      <c r="I378" s="33">
        <f t="shared" si="41"/>
        <v>0</v>
      </c>
      <c r="J378" s="10"/>
      <c r="K378" s="18"/>
    </row>
    <row r="379" spans="2:11">
      <c r="B379" s="26">
        <f t="shared" si="42"/>
        <v>4</v>
      </c>
      <c r="C379" s="196" t="s">
        <v>78</v>
      </c>
      <c r="D379" s="197"/>
      <c r="E379" s="19">
        <v>0</v>
      </c>
      <c r="F379" s="11"/>
      <c r="G379" s="9">
        <f>(E379*100)/$E$384</f>
        <v>0</v>
      </c>
      <c r="H379" s="25">
        <v>0.9</v>
      </c>
      <c r="I379" s="33">
        <f t="shared" si="41"/>
        <v>0</v>
      </c>
      <c r="J379" s="10"/>
      <c r="K379" s="18"/>
    </row>
    <row r="380" spans="2:11">
      <c r="B380" s="26">
        <f t="shared" si="42"/>
        <v>5</v>
      </c>
      <c r="C380" s="196" t="s">
        <v>79</v>
      </c>
      <c r="D380" s="197"/>
      <c r="E380" s="19">
        <v>0</v>
      </c>
      <c r="F380" s="11"/>
      <c r="G380" s="9">
        <f>(E380*100)/$E$384</f>
        <v>0</v>
      </c>
      <c r="H380" s="25">
        <v>1</v>
      </c>
      <c r="I380" s="33">
        <f t="shared" si="41"/>
        <v>0</v>
      </c>
      <c r="J380" s="10"/>
      <c r="K380" s="18"/>
    </row>
    <row r="381" spans="2:11">
      <c r="B381" s="26">
        <f t="shared" si="42"/>
        <v>6</v>
      </c>
      <c r="C381" s="196" t="s">
        <v>63</v>
      </c>
      <c r="D381" s="197"/>
      <c r="E381" s="19">
        <v>0</v>
      </c>
      <c r="F381" s="11"/>
      <c r="G381" s="9">
        <f>(E381*100)/$E$384</f>
        <v>0</v>
      </c>
      <c r="H381" s="25">
        <v>0.5</v>
      </c>
      <c r="I381" s="33">
        <f t="shared" si="41"/>
        <v>0</v>
      </c>
      <c r="J381" s="10"/>
    </row>
    <row r="382" spans="2:11">
      <c r="B382" s="26">
        <f t="shared" si="42"/>
        <v>7</v>
      </c>
      <c r="C382" s="196" t="s">
        <v>64</v>
      </c>
      <c r="D382" s="197"/>
      <c r="E382" s="19">
        <v>0</v>
      </c>
      <c r="F382" s="11"/>
      <c r="G382" s="9">
        <f>(E382*100)/$E$384</f>
        <v>0</v>
      </c>
      <c r="H382" s="25">
        <v>0.3</v>
      </c>
      <c r="I382" s="33">
        <f t="shared" si="41"/>
        <v>0</v>
      </c>
      <c r="J382" s="10"/>
    </row>
    <row r="383" spans="2:11">
      <c r="B383" s="26">
        <f t="shared" si="42"/>
        <v>8</v>
      </c>
      <c r="C383" s="196" t="s">
        <v>65</v>
      </c>
      <c r="D383" s="197"/>
      <c r="E383" s="19">
        <v>3</v>
      </c>
      <c r="F383" s="11"/>
      <c r="G383" s="9">
        <f>(E383*100)/$E$384</f>
        <v>75</v>
      </c>
      <c r="H383" s="25">
        <v>0.6</v>
      </c>
      <c r="I383" s="33">
        <f t="shared" si="41"/>
        <v>45</v>
      </c>
      <c r="J383" s="10"/>
    </row>
    <row r="384" spans="2:11">
      <c r="B384" s="206" t="s">
        <v>80</v>
      </c>
      <c r="C384" s="207"/>
      <c r="D384" s="208"/>
      <c r="E384" s="31">
        <v>4</v>
      </c>
      <c r="F384" s="209" t="s">
        <v>81</v>
      </c>
      <c r="G384" s="207"/>
      <c r="H384" s="208"/>
      <c r="I384" s="33">
        <f>SUM(I376:I383)</f>
        <v>65</v>
      </c>
      <c r="J384" s="5" t="s">
        <v>82</v>
      </c>
    </row>
    <row r="385" spans="2:11">
      <c r="B385" s="216" t="s">
        <v>100</v>
      </c>
      <c r="C385" s="217"/>
      <c r="D385" s="217"/>
      <c r="E385" s="217"/>
      <c r="F385" s="217"/>
      <c r="G385" s="217"/>
      <c r="H385" s="218"/>
      <c r="I385" s="33" t="s">
        <v>83</v>
      </c>
      <c r="J385" s="5"/>
    </row>
    <row r="386" spans="2:11">
      <c r="B386" s="219"/>
      <c r="C386" s="220"/>
      <c r="D386" s="220"/>
      <c r="E386" s="220"/>
      <c r="F386" s="220"/>
      <c r="G386" s="220"/>
      <c r="H386" s="221"/>
      <c r="I386" s="33" t="s">
        <v>84</v>
      </c>
      <c r="J386" s="5"/>
    </row>
    <row r="387" spans="2:11" ht="12" thickBot="1">
      <c r="B387" s="222"/>
      <c r="C387" s="223"/>
      <c r="D387" s="223"/>
      <c r="E387" s="223"/>
      <c r="F387" s="223"/>
      <c r="G387" s="223"/>
      <c r="H387" s="224"/>
      <c r="I387" s="36" t="s">
        <v>85</v>
      </c>
      <c r="J387" s="12"/>
    </row>
    <row r="388" spans="2:11" ht="12" thickBot="1"/>
    <row r="389" spans="2:11">
      <c r="B389" s="210" t="s">
        <v>94</v>
      </c>
      <c r="C389" s="211"/>
      <c r="D389" s="211"/>
      <c r="E389" s="211"/>
      <c r="F389" s="211"/>
      <c r="G389" s="211"/>
      <c r="H389" s="211"/>
      <c r="I389" s="211"/>
      <c r="J389" s="212"/>
      <c r="K389" s="16">
        <v>18</v>
      </c>
    </row>
    <row r="390" spans="2:11">
      <c r="B390" s="188" t="s">
        <v>95</v>
      </c>
      <c r="C390" s="186"/>
      <c r="D390" s="187"/>
      <c r="E390" s="185" t="s">
        <v>96</v>
      </c>
      <c r="F390" s="186"/>
      <c r="G390" s="186"/>
      <c r="H390" s="187"/>
      <c r="I390" s="33" t="s">
        <v>97</v>
      </c>
      <c r="J390" s="5" t="s">
        <v>2</v>
      </c>
    </row>
    <row r="391" spans="2:11">
      <c r="B391" s="188" t="s">
        <v>98</v>
      </c>
      <c r="C391" s="186"/>
      <c r="D391" s="187"/>
      <c r="E391" s="189" t="s">
        <v>46</v>
      </c>
      <c r="F391" s="190"/>
      <c r="G391" s="190"/>
      <c r="H391" s="191"/>
      <c r="I391" s="34" t="s">
        <v>66</v>
      </c>
      <c r="J391" s="6" t="s">
        <v>66</v>
      </c>
    </row>
    <row r="392" spans="2:11">
      <c r="B392" s="192" t="s">
        <v>103</v>
      </c>
      <c r="C392" s="193"/>
      <c r="D392" s="193"/>
      <c r="E392" s="185" t="s">
        <v>99</v>
      </c>
      <c r="F392" s="186"/>
      <c r="G392" s="186"/>
      <c r="H392" s="187"/>
      <c r="I392" s="34" t="s">
        <v>122</v>
      </c>
      <c r="J392" s="35" t="s">
        <v>123</v>
      </c>
    </row>
    <row r="393" spans="2:11" ht="22.5">
      <c r="B393" s="8" t="s">
        <v>67</v>
      </c>
      <c r="C393" s="194" t="s">
        <v>68</v>
      </c>
      <c r="D393" s="195"/>
      <c r="E393" s="24" t="s">
        <v>69</v>
      </c>
      <c r="F393" s="24" t="s">
        <v>70</v>
      </c>
      <c r="G393" s="24" t="s">
        <v>71</v>
      </c>
      <c r="H393" s="23" t="s">
        <v>72</v>
      </c>
      <c r="I393" s="34" t="s">
        <v>73</v>
      </c>
      <c r="J393" s="7" t="s">
        <v>74</v>
      </c>
    </row>
    <row r="394" spans="2:11">
      <c r="B394" s="26">
        <v>1</v>
      </c>
      <c r="C394" s="196" t="s">
        <v>75</v>
      </c>
      <c r="D394" s="197"/>
      <c r="E394" s="19">
        <f>I73</f>
        <v>8</v>
      </c>
      <c r="F394" s="25">
        <f>E394</f>
        <v>8</v>
      </c>
      <c r="G394" s="9">
        <f>(F394*100)/$E$402</f>
        <v>100</v>
      </c>
      <c r="H394" s="25">
        <v>0.2</v>
      </c>
      <c r="I394" s="33">
        <f t="shared" ref="I394:I401" si="43">H394*G394</f>
        <v>20</v>
      </c>
      <c r="J394" s="10"/>
    </row>
    <row r="395" spans="2:11">
      <c r="B395" s="26">
        <f t="shared" ref="B395:B401" si="44">B394+1</f>
        <v>2</v>
      </c>
      <c r="C395" s="196" t="s">
        <v>76</v>
      </c>
      <c r="D395" s="197"/>
      <c r="E395" s="19">
        <f>J73</f>
        <v>0</v>
      </c>
      <c r="F395" s="25">
        <f>E395</f>
        <v>0</v>
      </c>
      <c r="G395" s="9">
        <f>(F395*100)/$E$402</f>
        <v>0</v>
      </c>
      <c r="H395" s="25">
        <v>0.5</v>
      </c>
      <c r="I395" s="33">
        <f t="shared" si="43"/>
        <v>0</v>
      </c>
      <c r="J395" s="10"/>
    </row>
    <row r="396" spans="2:11">
      <c r="B396" s="26">
        <f t="shared" si="44"/>
        <v>3</v>
      </c>
      <c r="C396" s="196" t="s">
        <v>77</v>
      </c>
      <c r="D396" s="197"/>
      <c r="E396" s="19">
        <f>K73</f>
        <v>0</v>
      </c>
      <c r="F396" s="25">
        <f>E396</f>
        <v>0</v>
      </c>
      <c r="G396" s="9">
        <f>(F396*100)/$E$402</f>
        <v>0</v>
      </c>
      <c r="H396" s="25">
        <v>0.8</v>
      </c>
      <c r="I396" s="33">
        <f t="shared" si="43"/>
        <v>0</v>
      </c>
      <c r="J396" s="10"/>
      <c r="K396" s="18"/>
    </row>
    <row r="397" spans="2:11">
      <c r="B397" s="26">
        <f t="shared" si="44"/>
        <v>4</v>
      </c>
      <c r="C397" s="196" t="s">
        <v>78</v>
      </c>
      <c r="D397" s="197"/>
      <c r="E397" s="19">
        <f>L73</f>
        <v>0</v>
      </c>
      <c r="F397" s="11"/>
      <c r="G397" s="9">
        <f>(E397*100)/$E$402</f>
        <v>0</v>
      </c>
      <c r="H397" s="25">
        <v>0.9</v>
      </c>
      <c r="I397" s="33">
        <f t="shared" si="43"/>
        <v>0</v>
      </c>
      <c r="J397" s="10"/>
      <c r="K397" s="18"/>
    </row>
    <row r="398" spans="2:11">
      <c r="B398" s="26">
        <f t="shared" si="44"/>
        <v>5</v>
      </c>
      <c r="C398" s="196" t="s">
        <v>79</v>
      </c>
      <c r="D398" s="197"/>
      <c r="E398" s="19">
        <f>M73</f>
        <v>0</v>
      </c>
      <c r="F398" s="11"/>
      <c r="G398" s="9">
        <f>(E398*100)/$E$402</f>
        <v>0</v>
      </c>
      <c r="H398" s="25">
        <v>1</v>
      </c>
      <c r="I398" s="33">
        <f t="shared" si="43"/>
        <v>0</v>
      </c>
      <c r="J398" s="10"/>
      <c r="K398" s="18"/>
    </row>
    <row r="399" spans="2:11">
      <c r="B399" s="26">
        <f t="shared" si="44"/>
        <v>6</v>
      </c>
      <c r="C399" s="196" t="s">
        <v>63</v>
      </c>
      <c r="D399" s="197"/>
      <c r="E399" s="19">
        <f>N73</f>
        <v>0</v>
      </c>
      <c r="F399" s="11"/>
      <c r="G399" s="9">
        <f>(E399*100)/$E$402</f>
        <v>0</v>
      </c>
      <c r="H399" s="25">
        <v>0.5</v>
      </c>
      <c r="I399" s="33">
        <f t="shared" si="43"/>
        <v>0</v>
      </c>
      <c r="J399" s="10"/>
      <c r="K399" s="18"/>
    </row>
    <row r="400" spans="2:11">
      <c r="B400" s="26">
        <f t="shared" si="44"/>
        <v>7</v>
      </c>
      <c r="C400" s="196" t="s">
        <v>64</v>
      </c>
      <c r="D400" s="197"/>
      <c r="E400" s="19">
        <f>O73</f>
        <v>0</v>
      </c>
      <c r="F400" s="11"/>
      <c r="G400" s="9">
        <f>(E400*100)/$E$402</f>
        <v>0</v>
      </c>
      <c r="H400" s="25">
        <v>0.3</v>
      </c>
      <c r="I400" s="33">
        <f t="shared" si="43"/>
        <v>0</v>
      </c>
      <c r="J400" s="10"/>
      <c r="K400" s="18"/>
    </row>
    <row r="401" spans="2:11">
      <c r="B401" s="26">
        <f t="shared" si="44"/>
        <v>8</v>
      </c>
      <c r="C401" s="196" t="s">
        <v>65</v>
      </c>
      <c r="D401" s="197"/>
      <c r="E401" s="19">
        <f>P73</f>
        <v>1</v>
      </c>
      <c r="F401" s="11"/>
      <c r="G401" s="9">
        <f>(E401*100)/$E$402</f>
        <v>12.5</v>
      </c>
      <c r="H401" s="25">
        <v>0.6</v>
      </c>
      <c r="I401" s="33">
        <f t="shared" si="43"/>
        <v>7.5</v>
      </c>
      <c r="J401" s="10"/>
      <c r="K401" s="18"/>
    </row>
    <row r="402" spans="2:11">
      <c r="B402" s="206" t="s">
        <v>80</v>
      </c>
      <c r="C402" s="207"/>
      <c r="D402" s="208"/>
      <c r="E402" s="31">
        <f>F73</f>
        <v>8</v>
      </c>
      <c r="F402" s="209" t="s">
        <v>81</v>
      </c>
      <c r="G402" s="207"/>
      <c r="H402" s="208"/>
      <c r="I402" s="33">
        <f>SUM(I394:I401)</f>
        <v>27.5</v>
      </c>
      <c r="J402" s="5" t="s">
        <v>82</v>
      </c>
      <c r="K402" s="18"/>
    </row>
    <row r="403" spans="2:11">
      <c r="B403" s="216" t="s">
        <v>100</v>
      </c>
      <c r="C403" s="217"/>
      <c r="D403" s="217"/>
      <c r="E403" s="217"/>
      <c r="F403" s="217"/>
      <c r="G403" s="217"/>
      <c r="H403" s="218"/>
      <c r="I403" s="33" t="s">
        <v>83</v>
      </c>
      <c r="J403" s="5"/>
      <c r="K403" s="18"/>
    </row>
    <row r="404" spans="2:11">
      <c r="B404" s="219"/>
      <c r="C404" s="220"/>
      <c r="D404" s="220"/>
      <c r="E404" s="220"/>
      <c r="F404" s="220"/>
      <c r="G404" s="220"/>
      <c r="H404" s="221"/>
      <c r="I404" s="33" t="s">
        <v>84</v>
      </c>
      <c r="J404" s="5"/>
      <c r="K404" s="18"/>
    </row>
    <row r="405" spans="2:11" ht="12" thickBot="1">
      <c r="B405" s="222"/>
      <c r="C405" s="223"/>
      <c r="D405" s="223"/>
      <c r="E405" s="223"/>
      <c r="F405" s="223"/>
      <c r="G405" s="223"/>
      <c r="H405" s="224"/>
      <c r="I405" s="36" t="s">
        <v>85</v>
      </c>
      <c r="J405" s="12"/>
      <c r="K405" s="18"/>
    </row>
    <row r="406" spans="2:11" ht="12" thickBot="1">
      <c r="K406" s="18"/>
    </row>
    <row r="407" spans="2:11">
      <c r="B407" s="210" t="s">
        <v>94</v>
      </c>
      <c r="C407" s="211"/>
      <c r="D407" s="211"/>
      <c r="E407" s="211"/>
      <c r="F407" s="211"/>
      <c r="G407" s="211"/>
      <c r="H407" s="211"/>
      <c r="I407" s="211"/>
      <c r="J407" s="212"/>
      <c r="K407" s="18">
        <v>19</v>
      </c>
    </row>
    <row r="408" spans="2:11">
      <c r="B408" s="188" t="s">
        <v>95</v>
      </c>
      <c r="C408" s="186"/>
      <c r="D408" s="187"/>
      <c r="E408" s="185" t="s">
        <v>96</v>
      </c>
      <c r="F408" s="186"/>
      <c r="G408" s="186"/>
      <c r="H408" s="187"/>
      <c r="I408" s="33" t="s">
        <v>97</v>
      </c>
      <c r="J408" s="5" t="s">
        <v>2</v>
      </c>
      <c r="K408" s="18"/>
    </row>
    <row r="409" spans="2:11">
      <c r="B409" s="188" t="s">
        <v>98</v>
      </c>
      <c r="C409" s="186"/>
      <c r="D409" s="187"/>
      <c r="E409" s="189" t="s">
        <v>46</v>
      </c>
      <c r="F409" s="190"/>
      <c r="G409" s="190"/>
      <c r="H409" s="191"/>
      <c r="I409" s="34" t="s">
        <v>66</v>
      </c>
      <c r="J409" s="6" t="s">
        <v>66</v>
      </c>
      <c r="K409" s="18"/>
    </row>
    <row r="410" spans="2:11">
      <c r="B410" s="192" t="s">
        <v>103</v>
      </c>
      <c r="C410" s="193"/>
      <c r="D410" s="193"/>
      <c r="E410" s="185" t="s">
        <v>99</v>
      </c>
      <c r="F410" s="186"/>
      <c r="G410" s="186"/>
      <c r="H410" s="187"/>
      <c r="I410" s="34" t="s">
        <v>123</v>
      </c>
      <c r="J410" s="35" t="s">
        <v>124</v>
      </c>
      <c r="K410" s="18"/>
    </row>
    <row r="411" spans="2:11" ht="22.5">
      <c r="B411" s="8" t="s">
        <v>67</v>
      </c>
      <c r="C411" s="194" t="s">
        <v>68</v>
      </c>
      <c r="D411" s="195"/>
      <c r="E411" s="24" t="s">
        <v>69</v>
      </c>
      <c r="F411" s="24" t="s">
        <v>70</v>
      </c>
      <c r="G411" s="24" t="s">
        <v>71</v>
      </c>
      <c r="H411" s="23" t="s">
        <v>72</v>
      </c>
      <c r="I411" s="34" t="s">
        <v>73</v>
      </c>
      <c r="J411" s="7" t="s">
        <v>74</v>
      </c>
      <c r="K411" s="18"/>
    </row>
    <row r="412" spans="2:11">
      <c r="B412" s="26">
        <v>1</v>
      </c>
      <c r="C412" s="196" t="s">
        <v>75</v>
      </c>
      <c r="D412" s="197"/>
      <c r="E412" s="19">
        <f>I74</f>
        <v>2</v>
      </c>
      <c r="F412" s="25">
        <f>E412</f>
        <v>2</v>
      </c>
      <c r="G412" s="9">
        <f>(F412*100)/$E$420</f>
        <v>100</v>
      </c>
      <c r="H412" s="25">
        <v>0.2</v>
      </c>
      <c r="I412" s="33">
        <f t="shared" ref="I412:I419" si="45">H412*G412</f>
        <v>20</v>
      </c>
      <c r="J412" s="10"/>
      <c r="K412" s="18"/>
    </row>
    <row r="413" spans="2:11">
      <c r="B413" s="26">
        <f t="shared" ref="B413:B419" si="46">B412+1</f>
        <v>2</v>
      </c>
      <c r="C413" s="196" t="s">
        <v>76</v>
      </c>
      <c r="D413" s="197"/>
      <c r="E413" s="19">
        <f>J74</f>
        <v>0</v>
      </c>
      <c r="F413" s="25">
        <f>E413</f>
        <v>0</v>
      </c>
      <c r="G413" s="9">
        <f>(F413*100)/$E$420</f>
        <v>0</v>
      </c>
      <c r="H413" s="25">
        <v>0.5</v>
      </c>
      <c r="I413" s="33">
        <f t="shared" si="45"/>
        <v>0</v>
      </c>
      <c r="J413" s="10"/>
      <c r="K413" s="18"/>
    </row>
    <row r="414" spans="2:11">
      <c r="B414" s="26">
        <f t="shared" si="46"/>
        <v>3</v>
      </c>
      <c r="C414" s="196" t="s">
        <v>77</v>
      </c>
      <c r="D414" s="197"/>
      <c r="E414" s="19">
        <f>K74</f>
        <v>0</v>
      </c>
      <c r="F414" s="25">
        <f>E414</f>
        <v>0</v>
      </c>
      <c r="G414" s="9">
        <f>(F414*100)/$E$420</f>
        <v>0</v>
      </c>
      <c r="H414" s="25">
        <v>0.8</v>
      </c>
      <c r="I414" s="33">
        <f t="shared" si="45"/>
        <v>0</v>
      </c>
      <c r="J414" s="10"/>
      <c r="K414" s="18"/>
    </row>
    <row r="415" spans="2:11">
      <c r="B415" s="26">
        <f t="shared" si="46"/>
        <v>4</v>
      </c>
      <c r="C415" s="196" t="s">
        <v>78</v>
      </c>
      <c r="D415" s="197"/>
      <c r="E415" s="19">
        <f>L74</f>
        <v>0</v>
      </c>
      <c r="F415" s="11"/>
      <c r="G415" s="9">
        <f>(E415*100)/$E$420</f>
        <v>0</v>
      </c>
      <c r="H415" s="25">
        <v>0.9</v>
      </c>
      <c r="I415" s="33">
        <f t="shared" si="45"/>
        <v>0</v>
      </c>
      <c r="J415" s="10"/>
      <c r="K415" s="18"/>
    </row>
    <row r="416" spans="2:11">
      <c r="B416" s="26">
        <f t="shared" si="46"/>
        <v>5</v>
      </c>
      <c r="C416" s="196" t="s">
        <v>79</v>
      </c>
      <c r="D416" s="197"/>
      <c r="E416" s="19">
        <f>M74</f>
        <v>0</v>
      </c>
      <c r="F416" s="11"/>
      <c r="G416" s="9">
        <f>(E416*100)/$E$420</f>
        <v>0</v>
      </c>
      <c r="H416" s="25">
        <v>1</v>
      </c>
      <c r="I416" s="33">
        <f t="shared" si="45"/>
        <v>0</v>
      </c>
      <c r="J416" s="10"/>
      <c r="K416" s="18"/>
    </row>
    <row r="417" spans="2:11">
      <c r="B417" s="26">
        <f t="shared" si="46"/>
        <v>6</v>
      </c>
      <c r="C417" s="196" t="s">
        <v>63</v>
      </c>
      <c r="D417" s="197"/>
      <c r="E417" s="19">
        <f>N74</f>
        <v>0</v>
      </c>
      <c r="F417" s="11"/>
      <c r="G417" s="9">
        <f>(E417*100)/$E$420</f>
        <v>0</v>
      </c>
      <c r="H417" s="25">
        <v>0.5</v>
      </c>
      <c r="I417" s="33">
        <f t="shared" si="45"/>
        <v>0</v>
      </c>
      <c r="J417" s="10"/>
    </row>
    <row r="418" spans="2:11">
      <c r="B418" s="26">
        <f t="shared" si="46"/>
        <v>7</v>
      </c>
      <c r="C418" s="196" t="s">
        <v>64</v>
      </c>
      <c r="D418" s="197"/>
      <c r="E418" s="19">
        <f>O74</f>
        <v>1</v>
      </c>
      <c r="F418" s="11"/>
      <c r="G418" s="9">
        <f>(E418*100)/$E$420</f>
        <v>50</v>
      </c>
      <c r="H418" s="25">
        <v>0.3</v>
      </c>
      <c r="I418" s="33">
        <f t="shared" si="45"/>
        <v>15</v>
      </c>
      <c r="J418" s="10"/>
    </row>
    <row r="419" spans="2:11">
      <c r="B419" s="26">
        <f t="shared" si="46"/>
        <v>8</v>
      </c>
      <c r="C419" s="196" t="s">
        <v>65</v>
      </c>
      <c r="D419" s="197"/>
      <c r="E419" s="19">
        <f>P74</f>
        <v>0</v>
      </c>
      <c r="F419" s="11"/>
      <c r="G419" s="9">
        <f>(E419*100)/$E$420</f>
        <v>0</v>
      </c>
      <c r="H419" s="25">
        <v>0.6</v>
      </c>
      <c r="I419" s="33">
        <f t="shared" si="45"/>
        <v>0</v>
      </c>
      <c r="J419" s="10"/>
    </row>
    <row r="420" spans="2:11">
      <c r="B420" s="206" t="s">
        <v>80</v>
      </c>
      <c r="C420" s="207"/>
      <c r="D420" s="208"/>
      <c r="E420" s="31">
        <f>F74</f>
        <v>2</v>
      </c>
      <c r="F420" s="209" t="s">
        <v>81</v>
      </c>
      <c r="G420" s="207"/>
      <c r="H420" s="208"/>
      <c r="I420" s="33">
        <f>SUM(I412:I419)</f>
        <v>35</v>
      </c>
      <c r="J420" s="5" t="s">
        <v>82</v>
      </c>
    </row>
    <row r="421" spans="2:11">
      <c r="B421" s="216" t="s">
        <v>100</v>
      </c>
      <c r="C421" s="217"/>
      <c r="D421" s="217"/>
      <c r="E421" s="217"/>
      <c r="F421" s="217"/>
      <c r="G421" s="217"/>
      <c r="H421" s="218"/>
      <c r="I421" s="33" t="s">
        <v>83</v>
      </c>
      <c r="J421" s="5"/>
    </row>
    <row r="422" spans="2:11">
      <c r="B422" s="219"/>
      <c r="C422" s="220"/>
      <c r="D422" s="220"/>
      <c r="E422" s="220"/>
      <c r="F422" s="220"/>
      <c r="G422" s="220"/>
      <c r="H422" s="221"/>
      <c r="I422" s="33" t="s">
        <v>84</v>
      </c>
      <c r="J422" s="5"/>
    </row>
    <row r="423" spans="2:11" ht="12" thickBot="1">
      <c r="B423" s="222"/>
      <c r="C423" s="223"/>
      <c r="D423" s="223"/>
      <c r="E423" s="223"/>
      <c r="F423" s="223"/>
      <c r="G423" s="223"/>
      <c r="H423" s="224"/>
      <c r="I423" s="36" t="s">
        <v>85</v>
      </c>
      <c r="J423" s="12"/>
    </row>
    <row r="424" spans="2:11" ht="12" thickBot="1"/>
    <row r="425" spans="2:11">
      <c r="B425" s="210" t="s">
        <v>94</v>
      </c>
      <c r="C425" s="211"/>
      <c r="D425" s="211"/>
      <c r="E425" s="211"/>
      <c r="F425" s="211"/>
      <c r="G425" s="211"/>
      <c r="H425" s="211"/>
      <c r="I425" s="211"/>
      <c r="J425" s="212"/>
      <c r="K425" s="16">
        <v>20</v>
      </c>
    </row>
    <row r="426" spans="2:11">
      <c r="B426" s="188" t="s">
        <v>95</v>
      </c>
      <c r="C426" s="186"/>
      <c r="D426" s="187"/>
      <c r="E426" s="185" t="s">
        <v>96</v>
      </c>
      <c r="F426" s="186"/>
      <c r="G426" s="186"/>
      <c r="H426" s="187"/>
      <c r="I426" s="33" t="s">
        <v>97</v>
      </c>
      <c r="J426" s="5" t="s">
        <v>2</v>
      </c>
    </row>
    <row r="427" spans="2:11">
      <c r="B427" s="188" t="s">
        <v>98</v>
      </c>
      <c r="C427" s="186"/>
      <c r="D427" s="187"/>
      <c r="E427" s="189" t="s">
        <v>46</v>
      </c>
      <c r="F427" s="190"/>
      <c r="G427" s="190"/>
      <c r="H427" s="191"/>
      <c r="I427" s="34" t="s">
        <v>66</v>
      </c>
      <c r="J427" s="6" t="s">
        <v>66</v>
      </c>
    </row>
    <row r="428" spans="2:11">
      <c r="B428" s="192" t="s">
        <v>103</v>
      </c>
      <c r="C428" s="193"/>
      <c r="D428" s="193"/>
      <c r="E428" s="185" t="s">
        <v>99</v>
      </c>
      <c r="F428" s="186"/>
      <c r="G428" s="186"/>
      <c r="H428" s="187"/>
      <c r="I428" s="34" t="s">
        <v>124</v>
      </c>
      <c r="J428" s="35" t="s">
        <v>125</v>
      </c>
    </row>
    <row r="429" spans="2:11" ht="22.5">
      <c r="B429" s="8" t="s">
        <v>67</v>
      </c>
      <c r="C429" s="194" t="s">
        <v>68</v>
      </c>
      <c r="D429" s="195"/>
      <c r="E429" s="24" t="s">
        <v>69</v>
      </c>
      <c r="F429" s="24" t="s">
        <v>70</v>
      </c>
      <c r="G429" s="24" t="s">
        <v>71</v>
      </c>
      <c r="H429" s="23" t="s">
        <v>72</v>
      </c>
      <c r="I429" s="34" t="s">
        <v>73</v>
      </c>
      <c r="J429" s="7" t="s">
        <v>74</v>
      </c>
    </row>
    <row r="430" spans="2:11">
      <c r="B430" s="26">
        <v>1</v>
      </c>
      <c r="C430" s="196" t="s">
        <v>75</v>
      </c>
      <c r="D430" s="197"/>
      <c r="E430" s="19">
        <f>I75</f>
        <v>3</v>
      </c>
      <c r="F430" s="25">
        <f>E430</f>
        <v>3</v>
      </c>
      <c r="G430" s="9">
        <f>(F430*100)/$E$438</f>
        <v>100</v>
      </c>
      <c r="H430" s="25">
        <v>0.2</v>
      </c>
      <c r="I430" s="33">
        <f t="shared" ref="I430:I437" si="47">H430*G430</f>
        <v>20</v>
      </c>
      <c r="J430" s="10"/>
    </row>
    <row r="431" spans="2:11">
      <c r="B431" s="26">
        <f t="shared" ref="B431:B437" si="48">B430+1</f>
        <v>2</v>
      </c>
      <c r="C431" s="196" t="s">
        <v>76</v>
      </c>
      <c r="D431" s="197"/>
      <c r="E431" s="19">
        <f>J75</f>
        <v>0</v>
      </c>
      <c r="F431" s="25">
        <f>E431</f>
        <v>0</v>
      </c>
      <c r="G431" s="9">
        <f>(F431*100)/$E$438</f>
        <v>0</v>
      </c>
      <c r="H431" s="25">
        <v>0.5</v>
      </c>
      <c r="I431" s="33">
        <f t="shared" si="47"/>
        <v>0</v>
      </c>
      <c r="J431" s="10"/>
    </row>
    <row r="432" spans="2:11">
      <c r="B432" s="26">
        <f t="shared" si="48"/>
        <v>3</v>
      </c>
      <c r="C432" s="196" t="s">
        <v>77</v>
      </c>
      <c r="D432" s="197"/>
      <c r="E432" s="19">
        <f>K75</f>
        <v>2</v>
      </c>
      <c r="F432" s="25">
        <f>E432</f>
        <v>2</v>
      </c>
      <c r="G432" s="9">
        <f>(F432*100)/$E$438</f>
        <v>66.666666666666671</v>
      </c>
      <c r="H432" s="25">
        <v>0.8</v>
      </c>
      <c r="I432" s="33">
        <f t="shared" si="47"/>
        <v>53.333333333333343</v>
      </c>
      <c r="J432" s="10"/>
      <c r="K432" s="18"/>
    </row>
    <row r="433" spans="2:11">
      <c r="B433" s="26">
        <f t="shared" si="48"/>
        <v>4</v>
      </c>
      <c r="C433" s="196" t="s">
        <v>78</v>
      </c>
      <c r="D433" s="197"/>
      <c r="E433" s="19">
        <f>L75</f>
        <v>0</v>
      </c>
      <c r="F433" s="11"/>
      <c r="G433" s="9">
        <f>(E433*100)/$E$438</f>
        <v>0</v>
      </c>
      <c r="H433" s="25">
        <v>0.9</v>
      </c>
      <c r="I433" s="33">
        <f t="shared" si="47"/>
        <v>0</v>
      </c>
      <c r="J433" s="10"/>
      <c r="K433" s="18"/>
    </row>
    <row r="434" spans="2:11">
      <c r="B434" s="26">
        <f t="shared" si="48"/>
        <v>5</v>
      </c>
      <c r="C434" s="196" t="s">
        <v>79</v>
      </c>
      <c r="D434" s="197"/>
      <c r="E434" s="19">
        <f>M75</f>
        <v>0</v>
      </c>
      <c r="F434" s="11"/>
      <c r="G434" s="9">
        <f>(E434*100)/$E$438</f>
        <v>0</v>
      </c>
      <c r="H434" s="25">
        <v>1</v>
      </c>
      <c r="I434" s="33">
        <f t="shared" si="47"/>
        <v>0</v>
      </c>
      <c r="J434" s="10"/>
      <c r="K434" s="18"/>
    </row>
    <row r="435" spans="2:11">
      <c r="B435" s="26">
        <f t="shared" si="48"/>
        <v>6</v>
      </c>
      <c r="C435" s="196" t="s">
        <v>63</v>
      </c>
      <c r="D435" s="197"/>
      <c r="E435" s="19">
        <f>N75</f>
        <v>0</v>
      </c>
      <c r="F435" s="11"/>
      <c r="G435" s="9">
        <f>(E435*100)/$E$438</f>
        <v>0</v>
      </c>
      <c r="H435" s="25">
        <v>0.5</v>
      </c>
      <c r="I435" s="33">
        <f t="shared" si="47"/>
        <v>0</v>
      </c>
      <c r="J435" s="10"/>
      <c r="K435" s="18"/>
    </row>
    <row r="436" spans="2:11">
      <c r="B436" s="26">
        <f t="shared" si="48"/>
        <v>7</v>
      </c>
      <c r="C436" s="196" t="s">
        <v>64</v>
      </c>
      <c r="D436" s="197"/>
      <c r="E436" s="19">
        <f>O75</f>
        <v>3</v>
      </c>
      <c r="F436" s="11"/>
      <c r="G436" s="9">
        <f>(E436*100)/$E$438</f>
        <v>100</v>
      </c>
      <c r="H436" s="25">
        <v>0.3</v>
      </c>
      <c r="I436" s="33">
        <f t="shared" si="47"/>
        <v>30</v>
      </c>
      <c r="J436" s="10"/>
      <c r="K436" s="18"/>
    </row>
    <row r="437" spans="2:11">
      <c r="B437" s="26">
        <f t="shared" si="48"/>
        <v>8</v>
      </c>
      <c r="C437" s="196" t="s">
        <v>65</v>
      </c>
      <c r="D437" s="197"/>
      <c r="E437" s="19">
        <f>P75</f>
        <v>0</v>
      </c>
      <c r="F437" s="11"/>
      <c r="G437" s="9">
        <f>(E437*100)/$E$438</f>
        <v>0</v>
      </c>
      <c r="H437" s="25">
        <v>0.6</v>
      </c>
      <c r="I437" s="33">
        <f t="shared" si="47"/>
        <v>0</v>
      </c>
      <c r="J437" s="10"/>
      <c r="K437" s="18"/>
    </row>
    <row r="438" spans="2:11">
      <c r="B438" s="206" t="s">
        <v>80</v>
      </c>
      <c r="C438" s="207"/>
      <c r="D438" s="208"/>
      <c r="E438" s="31">
        <f>F75</f>
        <v>3</v>
      </c>
      <c r="F438" s="209" t="s">
        <v>81</v>
      </c>
      <c r="G438" s="207"/>
      <c r="H438" s="208"/>
      <c r="I438" s="33">
        <f>SUM(I430:I437)</f>
        <v>103.33333333333334</v>
      </c>
      <c r="J438" s="5" t="s">
        <v>82</v>
      </c>
      <c r="K438" s="18"/>
    </row>
    <row r="439" spans="2:11">
      <c r="B439" s="216" t="s">
        <v>100</v>
      </c>
      <c r="C439" s="217"/>
      <c r="D439" s="217"/>
      <c r="E439" s="217"/>
      <c r="F439" s="217"/>
      <c r="G439" s="217"/>
      <c r="H439" s="218"/>
      <c r="I439" s="33" t="s">
        <v>83</v>
      </c>
      <c r="J439" s="5"/>
      <c r="K439" s="18"/>
    </row>
    <row r="440" spans="2:11">
      <c r="B440" s="219"/>
      <c r="C440" s="220"/>
      <c r="D440" s="220"/>
      <c r="E440" s="220"/>
      <c r="F440" s="220"/>
      <c r="G440" s="220"/>
      <c r="H440" s="221"/>
      <c r="I440" s="33" t="s">
        <v>84</v>
      </c>
      <c r="J440" s="5"/>
      <c r="K440" s="18"/>
    </row>
    <row r="441" spans="2:11" ht="12" thickBot="1">
      <c r="B441" s="222"/>
      <c r="C441" s="223"/>
      <c r="D441" s="223"/>
      <c r="E441" s="223"/>
      <c r="F441" s="223"/>
      <c r="G441" s="223"/>
      <c r="H441" s="224"/>
      <c r="I441" s="36" t="s">
        <v>85</v>
      </c>
      <c r="J441" s="12"/>
      <c r="K441" s="18"/>
    </row>
    <row r="442" spans="2:11" ht="12" thickBot="1">
      <c r="K442" s="18"/>
    </row>
    <row r="443" spans="2:11">
      <c r="B443" s="210" t="s">
        <v>94</v>
      </c>
      <c r="C443" s="211"/>
      <c r="D443" s="211"/>
      <c r="E443" s="211"/>
      <c r="F443" s="211"/>
      <c r="G443" s="211"/>
      <c r="H443" s="211"/>
      <c r="I443" s="211"/>
      <c r="J443" s="212"/>
      <c r="K443" s="18">
        <v>21</v>
      </c>
    </row>
    <row r="444" spans="2:11">
      <c r="B444" s="188" t="s">
        <v>95</v>
      </c>
      <c r="C444" s="186"/>
      <c r="D444" s="187"/>
      <c r="E444" s="185" t="s">
        <v>96</v>
      </c>
      <c r="F444" s="186"/>
      <c r="G444" s="186"/>
      <c r="H444" s="187"/>
      <c r="I444" s="33" t="s">
        <v>97</v>
      </c>
      <c r="J444" s="5" t="s">
        <v>2</v>
      </c>
      <c r="K444" s="18"/>
    </row>
    <row r="445" spans="2:11">
      <c r="B445" s="188" t="s">
        <v>98</v>
      </c>
      <c r="C445" s="186"/>
      <c r="D445" s="187"/>
      <c r="E445" s="189" t="s">
        <v>46</v>
      </c>
      <c r="F445" s="190"/>
      <c r="G445" s="190"/>
      <c r="H445" s="191"/>
      <c r="I445" s="34" t="s">
        <v>66</v>
      </c>
      <c r="J445" s="6" t="s">
        <v>66</v>
      </c>
      <c r="K445" s="18"/>
    </row>
    <row r="446" spans="2:11">
      <c r="B446" s="192" t="s">
        <v>103</v>
      </c>
      <c r="C446" s="193"/>
      <c r="D446" s="193"/>
      <c r="E446" s="185" t="s">
        <v>99</v>
      </c>
      <c r="F446" s="186"/>
      <c r="G446" s="186"/>
      <c r="H446" s="187"/>
      <c r="I446" s="34" t="s">
        <v>125</v>
      </c>
      <c r="J446" s="35" t="s">
        <v>126</v>
      </c>
      <c r="K446" s="18"/>
    </row>
    <row r="447" spans="2:11" ht="22.5">
      <c r="B447" s="8" t="s">
        <v>67</v>
      </c>
      <c r="C447" s="194" t="s">
        <v>68</v>
      </c>
      <c r="D447" s="195"/>
      <c r="E447" s="24" t="s">
        <v>69</v>
      </c>
      <c r="F447" s="24" t="s">
        <v>70</v>
      </c>
      <c r="G447" s="24" t="s">
        <v>71</v>
      </c>
      <c r="H447" s="23" t="s">
        <v>72</v>
      </c>
      <c r="I447" s="34" t="s">
        <v>73</v>
      </c>
      <c r="J447" s="7" t="s">
        <v>74</v>
      </c>
      <c r="K447" s="18"/>
    </row>
    <row r="448" spans="2:11">
      <c r="B448" s="26">
        <v>1</v>
      </c>
      <c r="C448" s="196" t="s">
        <v>75</v>
      </c>
      <c r="D448" s="197"/>
      <c r="E448" s="19">
        <f>I76</f>
        <v>1</v>
      </c>
      <c r="F448" s="25">
        <f>E448</f>
        <v>1</v>
      </c>
      <c r="G448" s="9">
        <f>(F448*100)/$E$456</f>
        <v>50</v>
      </c>
      <c r="H448" s="25">
        <v>0.2</v>
      </c>
      <c r="I448" s="33">
        <f t="shared" ref="I448:I455" si="49">H448*G448</f>
        <v>10</v>
      </c>
      <c r="J448" s="10"/>
      <c r="K448" s="18"/>
    </row>
    <row r="449" spans="2:11">
      <c r="B449" s="26">
        <f t="shared" ref="B449:B455" si="50">B448+1</f>
        <v>2</v>
      </c>
      <c r="C449" s="196" t="s">
        <v>76</v>
      </c>
      <c r="D449" s="197"/>
      <c r="E449" s="19">
        <f>J76</f>
        <v>0</v>
      </c>
      <c r="F449" s="25">
        <f>E449</f>
        <v>0</v>
      </c>
      <c r="G449" s="9">
        <f>(F449*100)/$E$456</f>
        <v>0</v>
      </c>
      <c r="H449" s="25">
        <v>0.5</v>
      </c>
      <c r="I449" s="33">
        <f t="shared" si="49"/>
        <v>0</v>
      </c>
      <c r="J449" s="10"/>
      <c r="K449" s="18"/>
    </row>
    <row r="450" spans="2:11">
      <c r="B450" s="26">
        <f t="shared" si="50"/>
        <v>3</v>
      </c>
      <c r="C450" s="196" t="s">
        <v>77</v>
      </c>
      <c r="D450" s="197"/>
      <c r="E450" s="19">
        <f>K76</f>
        <v>1</v>
      </c>
      <c r="F450" s="25">
        <f>E450</f>
        <v>1</v>
      </c>
      <c r="G450" s="9">
        <f>(F450*100)/$E$456</f>
        <v>50</v>
      </c>
      <c r="H450" s="25">
        <v>0.8</v>
      </c>
      <c r="I450" s="33">
        <f t="shared" si="49"/>
        <v>40</v>
      </c>
      <c r="J450" s="10"/>
      <c r="K450" s="18"/>
    </row>
    <row r="451" spans="2:11">
      <c r="B451" s="26">
        <f t="shared" si="50"/>
        <v>4</v>
      </c>
      <c r="C451" s="196" t="s">
        <v>78</v>
      </c>
      <c r="D451" s="197"/>
      <c r="E451" s="19">
        <f>L76</f>
        <v>0</v>
      </c>
      <c r="F451" s="11"/>
      <c r="G451" s="9">
        <f>(E451*100)/$E$456</f>
        <v>0</v>
      </c>
      <c r="H451" s="25">
        <v>0.9</v>
      </c>
      <c r="I451" s="33">
        <f t="shared" si="49"/>
        <v>0</v>
      </c>
      <c r="J451" s="10"/>
      <c r="K451" s="18"/>
    </row>
    <row r="452" spans="2:11">
      <c r="B452" s="26">
        <f t="shared" si="50"/>
        <v>5</v>
      </c>
      <c r="C452" s="196" t="s">
        <v>79</v>
      </c>
      <c r="D452" s="197"/>
      <c r="E452" s="19">
        <f>M76</f>
        <v>0</v>
      </c>
      <c r="F452" s="11"/>
      <c r="G452" s="9">
        <f>(E452*100)/$E$456</f>
        <v>0</v>
      </c>
      <c r="H452" s="25">
        <v>1</v>
      </c>
      <c r="I452" s="33">
        <f t="shared" si="49"/>
        <v>0</v>
      </c>
      <c r="J452" s="10"/>
      <c r="K452" s="18"/>
    </row>
    <row r="453" spans="2:11">
      <c r="B453" s="26">
        <f t="shared" si="50"/>
        <v>6</v>
      </c>
      <c r="C453" s="196" t="s">
        <v>63</v>
      </c>
      <c r="D453" s="197"/>
      <c r="E453" s="19">
        <f>N76</f>
        <v>0</v>
      </c>
      <c r="F453" s="11"/>
      <c r="G453" s="9">
        <f>(E453*100)/$E$456</f>
        <v>0</v>
      </c>
      <c r="H453" s="25">
        <v>0.5</v>
      </c>
      <c r="I453" s="33">
        <f t="shared" si="49"/>
        <v>0</v>
      </c>
      <c r="J453" s="10"/>
    </row>
    <row r="454" spans="2:11">
      <c r="B454" s="26">
        <f t="shared" si="50"/>
        <v>7</v>
      </c>
      <c r="C454" s="196" t="s">
        <v>64</v>
      </c>
      <c r="D454" s="197"/>
      <c r="E454" s="19">
        <f>O76</f>
        <v>2</v>
      </c>
      <c r="F454" s="11"/>
      <c r="G454" s="9">
        <f>(E454*100)/$E$456</f>
        <v>100</v>
      </c>
      <c r="H454" s="25">
        <v>0.3</v>
      </c>
      <c r="I454" s="33">
        <f t="shared" si="49"/>
        <v>30</v>
      </c>
      <c r="J454" s="10"/>
    </row>
    <row r="455" spans="2:11">
      <c r="B455" s="26">
        <f t="shared" si="50"/>
        <v>8</v>
      </c>
      <c r="C455" s="196" t="s">
        <v>65</v>
      </c>
      <c r="D455" s="197"/>
      <c r="E455" s="19">
        <f>P76</f>
        <v>0</v>
      </c>
      <c r="F455" s="11"/>
      <c r="G455" s="9">
        <f>(E455*100)/$E$456</f>
        <v>0</v>
      </c>
      <c r="H455" s="25">
        <v>0.6</v>
      </c>
      <c r="I455" s="33">
        <f t="shared" si="49"/>
        <v>0</v>
      </c>
      <c r="J455" s="10"/>
    </row>
    <row r="456" spans="2:11">
      <c r="B456" s="206" t="s">
        <v>80</v>
      </c>
      <c r="C456" s="207"/>
      <c r="D456" s="208"/>
      <c r="E456" s="31">
        <f>F76</f>
        <v>2</v>
      </c>
      <c r="F456" s="209" t="s">
        <v>81</v>
      </c>
      <c r="G456" s="207"/>
      <c r="H456" s="208"/>
      <c r="I456" s="33">
        <f>SUM(I448:I455)</f>
        <v>80</v>
      </c>
      <c r="J456" s="5" t="s">
        <v>82</v>
      </c>
    </row>
    <row r="457" spans="2:11">
      <c r="B457" s="216" t="s">
        <v>100</v>
      </c>
      <c r="C457" s="217"/>
      <c r="D457" s="217"/>
      <c r="E457" s="217"/>
      <c r="F457" s="217"/>
      <c r="G457" s="217"/>
      <c r="H457" s="218"/>
      <c r="I457" s="33" t="s">
        <v>83</v>
      </c>
      <c r="J457" s="5"/>
    </row>
    <row r="458" spans="2:11">
      <c r="B458" s="219"/>
      <c r="C458" s="220"/>
      <c r="D458" s="220"/>
      <c r="E458" s="220"/>
      <c r="F458" s="220"/>
      <c r="G458" s="220"/>
      <c r="H458" s="221"/>
      <c r="I458" s="33" t="s">
        <v>84</v>
      </c>
      <c r="J458" s="5"/>
    </row>
    <row r="459" spans="2:11" ht="12" thickBot="1">
      <c r="B459" s="222"/>
      <c r="C459" s="223"/>
      <c r="D459" s="223"/>
      <c r="E459" s="223"/>
      <c r="F459" s="223"/>
      <c r="G459" s="223"/>
      <c r="H459" s="224"/>
      <c r="I459" s="36" t="s">
        <v>85</v>
      </c>
      <c r="J459" s="12"/>
    </row>
    <row r="460" spans="2:11" ht="12" thickBot="1"/>
    <row r="461" spans="2:11">
      <c r="B461" s="210" t="s">
        <v>94</v>
      </c>
      <c r="C461" s="211"/>
      <c r="D461" s="211"/>
      <c r="E461" s="211"/>
      <c r="F461" s="211"/>
      <c r="G461" s="211"/>
      <c r="H461" s="211"/>
      <c r="I461" s="211"/>
      <c r="J461" s="212"/>
      <c r="K461" s="16">
        <v>22</v>
      </c>
    </row>
    <row r="462" spans="2:11">
      <c r="B462" s="188" t="s">
        <v>95</v>
      </c>
      <c r="C462" s="186"/>
      <c r="D462" s="187"/>
      <c r="E462" s="185" t="s">
        <v>96</v>
      </c>
      <c r="F462" s="186"/>
      <c r="G462" s="186"/>
      <c r="H462" s="187"/>
      <c r="I462" s="33" t="s">
        <v>97</v>
      </c>
      <c r="J462" s="5" t="s">
        <v>2</v>
      </c>
    </row>
    <row r="463" spans="2:11">
      <c r="B463" s="188" t="s">
        <v>98</v>
      </c>
      <c r="C463" s="186"/>
      <c r="D463" s="187"/>
      <c r="E463" s="189" t="s">
        <v>46</v>
      </c>
      <c r="F463" s="190"/>
      <c r="G463" s="190"/>
      <c r="H463" s="191"/>
      <c r="I463" s="34" t="s">
        <v>66</v>
      </c>
      <c r="J463" s="6" t="s">
        <v>66</v>
      </c>
    </row>
    <row r="464" spans="2:11">
      <c r="B464" s="192" t="s">
        <v>103</v>
      </c>
      <c r="C464" s="193"/>
      <c r="D464" s="193"/>
      <c r="E464" s="185" t="s">
        <v>99</v>
      </c>
      <c r="F464" s="186"/>
      <c r="G464" s="186"/>
      <c r="H464" s="187"/>
      <c r="I464" s="34" t="s">
        <v>126</v>
      </c>
      <c r="J464" s="35" t="s">
        <v>127</v>
      </c>
    </row>
    <row r="465" spans="2:11" ht="22.5">
      <c r="B465" s="8" t="s">
        <v>67</v>
      </c>
      <c r="C465" s="194" t="s">
        <v>68</v>
      </c>
      <c r="D465" s="195"/>
      <c r="E465" s="24" t="s">
        <v>69</v>
      </c>
      <c r="F465" s="24" t="s">
        <v>70</v>
      </c>
      <c r="G465" s="24" t="s">
        <v>71</v>
      </c>
      <c r="H465" s="23" t="s">
        <v>72</v>
      </c>
      <c r="I465" s="34" t="s">
        <v>73</v>
      </c>
      <c r="J465" s="7" t="s">
        <v>74</v>
      </c>
    </row>
    <row r="466" spans="2:11">
      <c r="B466" s="26">
        <v>1</v>
      </c>
      <c r="C466" s="196" t="s">
        <v>75</v>
      </c>
      <c r="D466" s="197"/>
      <c r="E466" s="19">
        <f>I77</f>
        <v>1</v>
      </c>
      <c r="F466" s="25">
        <f>E466</f>
        <v>1</v>
      </c>
      <c r="G466" s="9">
        <f>(F466*100)/$E$474</f>
        <v>50</v>
      </c>
      <c r="H466" s="25">
        <v>0.2</v>
      </c>
      <c r="I466" s="33">
        <f t="shared" ref="I466:I473" si="51">H466*G466</f>
        <v>10</v>
      </c>
      <c r="J466" s="10"/>
    </row>
    <row r="467" spans="2:11">
      <c r="B467" s="26">
        <f t="shared" ref="B467:B473" si="52">B466+1</f>
        <v>2</v>
      </c>
      <c r="C467" s="196" t="s">
        <v>76</v>
      </c>
      <c r="D467" s="197"/>
      <c r="E467" s="19">
        <f>J77</f>
        <v>0</v>
      </c>
      <c r="F467" s="25">
        <f>E467</f>
        <v>0</v>
      </c>
      <c r="G467" s="9">
        <f>(F467*100)/$E$474</f>
        <v>0</v>
      </c>
      <c r="H467" s="25">
        <v>0.5</v>
      </c>
      <c r="I467" s="33">
        <f t="shared" si="51"/>
        <v>0</v>
      </c>
      <c r="J467" s="10"/>
    </row>
    <row r="468" spans="2:11">
      <c r="B468" s="26">
        <f t="shared" si="52"/>
        <v>3</v>
      </c>
      <c r="C468" s="196" t="s">
        <v>77</v>
      </c>
      <c r="D468" s="197"/>
      <c r="E468" s="19">
        <f>K77</f>
        <v>1</v>
      </c>
      <c r="F468" s="25">
        <f>E468</f>
        <v>1</v>
      </c>
      <c r="G468" s="9">
        <f>(F468*100)/$E$474</f>
        <v>50</v>
      </c>
      <c r="H468" s="25">
        <v>0.8</v>
      </c>
      <c r="I468" s="33">
        <f t="shared" si="51"/>
        <v>40</v>
      </c>
      <c r="J468" s="10"/>
      <c r="K468" s="18"/>
    </row>
    <row r="469" spans="2:11">
      <c r="B469" s="26">
        <f t="shared" si="52"/>
        <v>4</v>
      </c>
      <c r="C469" s="196" t="s">
        <v>78</v>
      </c>
      <c r="D469" s="197"/>
      <c r="E469" s="19">
        <f>L77</f>
        <v>0</v>
      </c>
      <c r="F469" s="11"/>
      <c r="G469" s="9">
        <f>(E469*100)/$E$474</f>
        <v>0</v>
      </c>
      <c r="H469" s="25">
        <v>0.9</v>
      </c>
      <c r="I469" s="33">
        <f t="shared" si="51"/>
        <v>0</v>
      </c>
      <c r="J469" s="10"/>
      <c r="K469" s="18"/>
    </row>
    <row r="470" spans="2:11">
      <c r="B470" s="26">
        <f t="shared" si="52"/>
        <v>5</v>
      </c>
      <c r="C470" s="196" t="s">
        <v>79</v>
      </c>
      <c r="D470" s="197"/>
      <c r="E470" s="19">
        <f>M77</f>
        <v>0</v>
      </c>
      <c r="F470" s="11"/>
      <c r="G470" s="9">
        <f>(E470*100)/$E$474</f>
        <v>0</v>
      </c>
      <c r="H470" s="25">
        <v>1</v>
      </c>
      <c r="I470" s="33">
        <f t="shared" si="51"/>
        <v>0</v>
      </c>
      <c r="J470" s="10"/>
      <c r="K470" s="18"/>
    </row>
    <row r="471" spans="2:11">
      <c r="B471" s="26">
        <f t="shared" si="52"/>
        <v>6</v>
      </c>
      <c r="C471" s="196" t="s">
        <v>63</v>
      </c>
      <c r="D471" s="197"/>
      <c r="E471" s="19">
        <f>N77</f>
        <v>0</v>
      </c>
      <c r="F471" s="11"/>
      <c r="G471" s="9">
        <f>(E471*100)/$E$474</f>
        <v>0</v>
      </c>
      <c r="H471" s="25">
        <v>0.5</v>
      </c>
      <c r="I471" s="33">
        <f t="shared" si="51"/>
        <v>0</v>
      </c>
      <c r="J471" s="10"/>
      <c r="K471" s="18"/>
    </row>
    <row r="472" spans="2:11">
      <c r="B472" s="26">
        <f t="shared" si="52"/>
        <v>7</v>
      </c>
      <c r="C472" s="196" t="s">
        <v>64</v>
      </c>
      <c r="D472" s="197"/>
      <c r="E472" s="19">
        <f>O77</f>
        <v>2</v>
      </c>
      <c r="F472" s="11"/>
      <c r="G472" s="9">
        <f>(E472*100)/$E$474</f>
        <v>100</v>
      </c>
      <c r="H472" s="25">
        <v>0.3</v>
      </c>
      <c r="I472" s="33">
        <f t="shared" si="51"/>
        <v>30</v>
      </c>
      <c r="J472" s="10"/>
      <c r="K472" s="18"/>
    </row>
    <row r="473" spans="2:11">
      <c r="B473" s="26">
        <f t="shared" si="52"/>
        <v>8</v>
      </c>
      <c r="C473" s="196" t="s">
        <v>65</v>
      </c>
      <c r="D473" s="197"/>
      <c r="E473" s="19">
        <f>P77</f>
        <v>0</v>
      </c>
      <c r="F473" s="11"/>
      <c r="G473" s="9">
        <f>(E473*100)/$E$474</f>
        <v>0</v>
      </c>
      <c r="H473" s="25">
        <v>0.6</v>
      </c>
      <c r="I473" s="33">
        <f t="shared" si="51"/>
        <v>0</v>
      </c>
      <c r="J473" s="10"/>
      <c r="K473" s="18"/>
    </row>
    <row r="474" spans="2:11">
      <c r="B474" s="206" t="s">
        <v>80</v>
      </c>
      <c r="C474" s="207"/>
      <c r="D474" s="208"/>
      <c r="E474" s="31">
        <f>F77</f>
        <v>2</v>
      </c>
      <c r="F474" s="209" t="s">
        <v>81</v>
      </c>
      <c r="G474" s="207"/>
      <c r="H474" s="208"/>
      <c r="I474" s="33">
        <f>SUM(I466:I473)</f>
        <v>80</v>
      </c>
      <c r="J474" s="5" t="s">
        <v>82</v>
      </c>
      <c r="K474" s="18"/>
    </row>
    <row r="475" spans="2:11">
      <c r="B475" s="216" t="s">
        <v>100</v>
      </c>
      <c r="C475" s="217"/>
      <c r="D475" s="217"/>
      <c r="E475" s="217"/>
      <c r="F475" s="217"/>
      <c r="G475" s="217"/>
      <c r="H475" s="218"/>
      <c r="I475" s="33" t="s">
        <v>83</v>
      </c>
      <c r="J475" s="5"/>
      <c r="K475" s="18"/>
    </row>
    <row r="476" spans="2:11">
      <c r="B476" s="219"/>
      <c r="C476" s="220"/>
      <c r="D476" s="220"/>
      <c r="E476" s="220"/>
      <c r="F476" s="220"/>
      <c r="G476" s="220"/>
      <c r="H476" s="221"/>
      <c r="I476" s="33" t="s">
        <v>84</v>
      </c>
      <c r="J476" s="5"/>
      <c r="K476" s="18"/>
    </row>
    <row r="477" spans="2:11" ht="12" thickBot="1">
      <c r="B477" s="222"/>
      <c r="C477" s="223"/>
      <c r="D477" s="223"/>
      <c r="E477" s="223"/>
      <c r="F477" s="223"/>
      <c r="G477" s="223"/>
      <c r="H477" s="224"/>
      <c r="I477" s="36" t="s">
        <v>85</v>
      </c>
      <c r="J477" s="12"/>
      <c r="K477" s="18"/>
    </row>
    <row r="478" spans="2:11" ht="12" thickBot="1">
      <c r="K478" s="18"/>
    </row>
    <row r="479" spans="2:11">
      <c r="B479" s="210" t="s">
        <v>94</v>
      </c>
      <c r="C479" s="211"/>
      <c r="D479" s="211"/>
      <c r="E479" s="211"/>
      <c r="F479" s="211"/>
      <c r="G479" s="211"/>
      <c r="H479" s="211"/>
      <c r="I479" s="211"/>
      <c r="J479" s="212"/>
      <c r="K479" s="18">
        <v>23</v>
      </c>
    </row>
    <row r="480" spans="2:11">
      <c r="B480" s="188" t="s">
        <v>95</v>
      </c>
      <c r="C480" s="186"/>
      <c r="D480" s="187"/>
      <c r="E480" s="185" t="s">
        <v>96</v>
      </c>
      <c r="F480" s="186"/>
      <c r="G480" s="186"/>
      <c r="H480" s="187"/>
      <c r="I480" s="33" t="s">
        <v>97</v>
      </c>
      <c r="J480" s="5" t="s">
        <v>2</v>
      </c>
      <c r="K480" s="18"/>
    </row>
    <row r="481" spans="2:11">
      <c r="B481" s="188" t="s">
        <v>98</v>
      </c>
      <c r="C481" s="186"/>
      <c r="D481" s="187"/>
      <c r="E481" s="189" t="s">
        <v>46</v>
      </c>
      <c r="F481" s="190"/>
      <c r="G481" s="190"/>
      <c r="H481" s="191"/>
      <c r="I481" s="34" t="s">
        <v>66</v>
      </c>
      <c r="J481" s="6" t="s">
        <v>66</v>
      </c>
      <c r="K481" s="18"/>
    </row>
    <row r="482" spans="2:11">
      <c r="B482" s="192" t="s">
        <v>103</v>
      </c>
      <c r="C482" s="193"/>
      <c r="D482" s="193"/>
      <c r="E482" s="185" t="s">
        <v>99</v>
      </c>
      <c r="F482" s="186"/>
      <c r="G482" s="186"/>
      <c r="H482" s="187"/>
      <c r="I482" s="34" t="s">
        <v>127</v>
      </c>
      <c r="J482" s="35" t="s">
        <v>128</v>
      </c>
      <c r="K482" s="18"/>
    </row>
    <row r="483" spans="2:11" ht="22.5">
      <c r="B483" s="8" t="s">
        <v>67</v>
      </c>
      <c r="C483" s="194" t="s">
        <v>68</v>
      </c>
      <c r="D483" s="195"/>
      <c r="E483" s="24" t="s">
        <v>69</v>
      </c>
      <c r="F483" s="24" t="s">
        <v>70</v>
      </c>
      <c r="G483" s="24" t="s">
        <v>71</v>
      </c>
      <c r="H483" s="23" t="s">
        <v>72</v>
      </c>
      <c r="I483" s="34" t="s">
        <v>73</v>
      </c>
      <c r="J483" s="7" t="s">
        <v>74</v>
      </c>
      <c r="K483" s="18"/>
    </row>
    <row r="484" spans="2:11">
      <c r="B484" s="26">
        <v>1</v>
      </c>
      <c r="C484" s="196" t="s">
        <v>75</v>
      </c>
      <c r="D484" s="197"/>
      <c r="E484" s="19">
        <f>I78</f>
        <v>3</v>
      </c>
      <c r="F484" s="25">
        <f>E484</f>
        <v>3</v>
      </c>
      <c r="G484" s="9">
        <f>(F484*100)/$E$492</f>
        <v>150</v>
      </c>
      <c r="H484" s="25">
        <v>0.2</v>
      </c>
      <c r="I484" s="33">
        <f t="shared" ref="I484:I491" si="53">H484*G484</f>
        <v>30</v>
      </c>
      <c r="J484" s="10"/>
      <c r="K484" s="18"/>
    </row>
    <row r="485" spans="2:11">
      <c r="B485" s="26">
        <f t="shared" ref="B485:B491" si="54">B484+1</f>
        <v>2</v>
      </c>
      <c r="C485" s="196" t="s">
        <v>76</v>
      </c>
      <c r="D485" s="197"/>
      <c r="E485" s="19">
        <f>J78</f>
        <v>0</v>
      </c>
      <c r="F485" s="25">
        <f>E485</f>
        <v>0</v>
      </c>
      <c r="G485" s="9">
        <f>(F485*100)/$E$492</f>
        <v>0</v>
      </c>
      <c r="H485" s="25">
        <v>0.5</v>
      </c>
      <c r="I485" s="33">
        <f t="shared" si="53"/>
        <v>0</v>
      </c>
      <c r="J485" s="10"/>
      <c r="K485" s="18"/>
    </row>
    <row r="486" spans="2:11">
      <c r="B486" s="26">
        <f t="shared" si="54"/>
        <v>3</v>
      </c>
      <c r="C486" s="196" t="s">
        <v>77</v>
      </c>
      <c r="D486" s="197"/>
      <c r="E486" s="19">
        <f>K78</f>
        <v>1</v>
      </c>
      <c r="F486" s="25">
        <f>E486</f>
        <v>1</v>
      </c>
      <c r="G486" s="9">
        <f>(F486*100)/$E$492</f>
        <v>50</v>
      </c>
      <c r="H486" s="25">
        <v>0.8</v>
      </c>
      <c r="I486" s="33">
        <f t="shared" si="53"/>
        <v>40</v>
      </c>
      <c r="J486" s="10"/>
      <c r="K486" s="18"/>
    </row>
    <row r="487" spans="2:11">
      <c r="B487" s="26">
        <f t="shared" si="54"/>
        <v>4</v>
      </c>
      <c r="C487" s="196" t="s">
        <v>78</v>
      </c>
      <c r="D487" s="197"/>
      <c r="E487" s="19">
        <f>L78</f>
        <v>0</v>
      </c>
      <c r="F487" s="11"/>
      <c r="G487" s="9">
        <f>(E487*100)/$E$492</f>
        <v>0</v>
      </c>
      <c r="H487" s="25">
        <v>0.9</v>
      </c>
      <c r="I487" s="33">
        <f t="shared" si="53"/>
        <v>0</v>
      </c>
      <c r="J487" s="10"/>
      <c r="K487" s="18"/>
    </row>
    <row r="488" spans="2:11">
      <c r="B488" s="26">
        <f t="shared" si="54"/>
        <v>5</v>
      </c>
      <c r="C488" s="196" t="s">
        <v>79</v>
      </c>
      <c r="D488" s="197"/>
      <c r="E488" s="19">
        <f>M78</f>
        <v>0</v>
      </c>
      <c r="F488" s="11"/>
      <c r="G488" s="9">
        <f>(E488*100)/$E$492</f>
        <v>0</v>
      </c>
      <c r="H488" s="25">
        <v>1</v>
      </c>
      <c r="I488" s="33">
        <f t="shared" si="53"/>
        <v>0</v>
      </c>
      <c r="J488" s="10"/>
      <c r="K488" s="18"/>
    </row>
    <row r="489" spans="2:11">
      <c r="B489" s="26">
        <f t="shared" si="54"/>
        <v>6</v>
      </c>
      <c r="C489" s="196" t="s">
        <v>63</v>
      </c>
      <c r="D489" s="197"/>
      <c r="E489" s="19">
        <f>N78</f>
        <v>0</v>
      </c>
      <c r="F489" s="11"/>
      <c r="G489" s="9">
        <f>(E489*100)/$E$492</f>
        <v>0</v>
      </c>
      <c r="H489" s="25">
        <v>0.5</v>
      </c>
      <c r="I489" s="33">
        <f t="shared" si="53"/>
        <v>0</v>
      </c>
      <c r="J489" s="10"/>
    </row>
    <row r="490" spans="2:11">
      <c r="B490" s="26">
        <f t="shared" si="54"/>
        <v>7</v>
      </c>
      <c r="C490" s="196" t="s">
        <v>64</v>
      </c>
      <c r="D490" s="197"/>
      <c r="E490" s="19">
        <f>O78</f>
        <v>1</v>
      </c>
      <c r="F490" s="11"/>
      <c r="G490" s="9">
        <f>(E490*100)/$E$492</f>
        <v>50</v>
      </c>
      <c r="H490" s="25">
        <v>0.3</v>
      </c>
      <c r="I490" s="33">
        <f t="shared" si="53"/>
        <v>15</v>
      </c>
      <c r="J490" s="10"/>
    </row>
    <row r="491" spans="2:11">
      <c r="B491" s="26">
        <f t="shared" si="54"/>
        <v>8</v>
      </c>
      <c r="C491" s="196" t="s">
        <v>65</v>
      </c>
      <c r="D491" s="197"/>
      <c r="E491" s="19">
        <f>P78</f>
        <v>0</v>
      </c>
      <c r="F491" s="11"/>
      <c r="G491" s="9">
        <f>(E491*100)/$E$492</f>
        <v>0</v>
      </c>
      <c r="H491" s="25">
        <v>0.6</v>
      </c>
      <c r="I491" s="33">
        <f t="shared" si="53"/>
        <v>0</v>
      </c>
      <c r="J491" s="10"/>
    </row>
    <row r="492" spans="2:11">
      <c r="B492" s="206" t="s">
        <v>80</v>
      </c>
      <c r="C492" s="207"/>
      <c r="D492" s="208"/>
      <c r="E492" s="31">
        <f>F78</f>
        <v>2</v>
      </c>
      <c r="F492" s="209" t="s">
        <v>81</v>
      </c>
      <c r="G492" s="207"/>
      <c r="H492" s="208"/>
      <c r="I492" s="33">
        <f>SUM(I484:I491)</f>
        <v>85</v>
      </c>
      <c r="J492" s="5" t="s">
        <v>82</v>
      </c>
    </row>
    <row r="493" spans="2:11">
      <c r="B493" s="216" t="s">
        <v>100</v>
      </c>
      <c r="C493" s="217"/>
      <c r="D493" s="217"/>
      <c r="E493" s="217"/>
      <c r="F493" s="217"/>
      <c r="G493" s="217"/>
      <c r="H493" s="218"/>
      <c r="I493" s="33" t="s">
        <v>83</v>
      </c>
      <c r="J493" s="5"/>
    </row>
    <row r="494" spans="2:11">
      <c r="B494" s="219"/>
      <c r="C494" s="220"/>
      <c r="D494" s="220"/>
      <c r="E494" s="220"/>
      <c r="F494" s="220"/>
      <c r="G494" s="220"/>
      <c r="H494" s="221"/>
      <c r="I494" s="33" t="s">
        <v>84</v>
      </c>
      <c r="J494" s="5"/>
    </row>
    <row r="495" spans="2:11" ht="12" thickBot="1">
      <c r="B495" s="222"/>
      <c r="C495" s="223"/>
      <c r="D495" s="223"/>
      <c r="E495" s="223"/>
      <c r="F495" s="223"/>
      <c r="G495" s="223"/>
      <c r="H495" s="224"/>
      <c r="I495" s="36" t="s">
        <v>85</v>
      </c>
      <c r="J495" s="12"/>
    </row>
    <row r="496" spans="2:11" ht="12" thickBot="1"/>
    <row r="497" spans="2:11">
      <c r="B497" s="210" t="s">
        <v>94</v>
      </c>
      <c r="C497" s="211"/>
      <c r="D497" s="211"/>
      <c r="E497" s="211"/>
      <c r="F497" s="211"/>
      <c r="G497" s="211"/>
      <c r="H497" s="211"/>
      <c r="I497" s="211"/>
      <c r="J497" s="212"/>
      <c r="K497" s="16">
        <v>24</v>
      </c>
    </row>
    <row r="498" spans="2:11">
      <c r="B498" s="188" t="s">
        <v>95</v>
      </c>
      <c r="C498" s="186"/>
      <c r="D498" s="187"/>
      <c r="E498" s="185" t="s">
        <v>96</v>
      </c>
      <c r="F498" s="186"/>
      <c r="G498" s="186"/>
      <c r="H498" s="187"/>
      <c r="I498" s="33" t="s">
        <v>97</v>
      </c>
      <c r="J498" s="5" t="s">
        <v>2</v>
      </c>
    </row>
    <row r="499" spans="2:11">
      <c r="B499" s="188" t="s">
        <v>98</v>
      </c>
      <c r="C499" s="186"/>
      <c r="D499" s="187"/>
      <c r="E499" s="189" t="s">
        <v>46</v>
      </c>
      <c r="F499" s="190"/>
      <c r="G499" s="190"/>
      <c r="H499" s="191"/>
      <c r="I499" s="34" t="s">
        <v>66</v>
      </c>
      <c r="J499" s="6" t="s">
        <v>66</v>
      </c>
    </row>
    <row r="500" spans="2:11">
      <c r="B500" s="192" t="s">
        <v>103</v>
      </c>
      <c r="C500" s="193"/>
      <c r="D500" s="193"/>
      <c r="E500" s="185" t="s">
        <v>99</v>
      </c>
      <c r="F500" s="186"/>
      <c r="G500" s="186"/>
      <c r="H500" s="187"/>
      <c r="I500" s="34" t="s">
        <v>128</v>
      </c>
      <c r="J500" s="35" t="s">
        <v>129</v>
      </c>
    </row>
    <row r="501" spans="2:11" ht="22.5">
      <c r="B501" s="8" t="s">
        <v>67</v>
      </c>
      <c r="C501" s="194" t="s">
        <v>68</v>
      </c>
      <c r="D501" s="195"/>
      <c r="E501" s="24" t="s">
        <v>69</v>
      </c>
      <c r="F501" s="24" t="s">
        <v>70</v>
      </c>
      <c r="G501" s="24" t="s">
        <v>71</v>
      </c>
      <c r="H501" s="23" t="s">
        <v>72</v>
      </c>
      <c r="I501" s="34" t="s">
        <v>73</v>
      </c>
      <c r="J501" s="7" t="s">
        <v>74</v>
      </c>
    </row>
    <row r="502" spans="2:11">
      <c r="B502" s="26">
        <v>1</v>
      </c>
      <c r="C502" s="196" t="s">
        <v>75</v>
      </c>
      <c r="D502" s="197"/>
      <c r="E502" s="19">
        <f>I79</f>
        <v>3</v>
      </c>
      <c r="F502" s="25">
        <f>E502</f>
        <v>3</v>
      </c>
      <c r="G502" s="9">
        <f>(F502*100)/$E$510</f>
        <v>150</v>
      </c>
      <c r="H502" s="25">
        <v>0.2</v>
      </c>
      <c r="I502" s="33">
        <f t="shared" ref="I502:I509" si="55">H502*G502</f>
        <v>30</v>
      </c>
      <c r="J502" s="10"/>
    </row>
    <row r="503" spans="2:11">
      <c r="B503" s="26">
        <f t="shared" ref="B503:B509" si="56">B502+1</f>
        <v>2</v>
      </c>
      <c r="C503" s="196" t="s">
        <v>76</v>
      </c>
      <c r="D503" s="197"/>
      <c r="E503" s="19">
        <f>J79</f>
        <v>0</v>
      </c>
      <c r="F503" s="25">
        <f>E503</f>
        <v>0</v>
      </c>
      <c r="G503" s="9">
        <f>(F503*100)/$E$510</f>
        <v>0</v>
      </c>
      <c r="H503" s="25">
        <v>0.5</v>
      </c>
      <c r="I503" s="33">
        <f t="shared" si="55"/>
        <v>0</v>
      </c>
      <c r="J503" s="10"/>
    </row>
    <row r="504" spans="2:11">
      <c r="B504" s="26">
        <f t="shared" si="56"/>
        <v>3</v>
      </c>
      <c r="C504" s="196" t="s">
        <v>77</v>
      </c>
      <c r="D504" s="197"/>
      <c r="E504" s="19">
        <f>K79</f>
        <v>0</v>
      </c>
      <c r="F504" s="25">
        <f>E504</f>
        <v>0</v>
      </c>
      <c r="G504" s="9">
        <f>(F504*100)/$E$510</f>
        <v>0</v>
      </c>
      <c r="H504" s="25">
        <v>0.8</v>
      </c>
      <c r="I504" s="33">
        <f t="shared" si="55"/>
        <v>0</v>
      </c>
      <c r="J504" s="10"/>
      <c r="K504" s="18"/>
    </row>
    <row r="505" spans="2:11">
      <c r="B505" s="26">
        <f t="shared" si="56"/>
        <v>4</v>
      </c>
      <c r="C505" s="196" t="s">
        <v>78</v>
      </c>
      <c r="D505" s="197"/>
      <c r="E505" s="19">
        <f>L79</f>
        <v>0</v>
      </c>
      <c r="F505" s="11"/>
      <c r="G505" s="9">
        <f>(E505*100)/$E$510</f>
        <v>0</v>
      </c>
      <c r="H505" s="25">
        <v>0.9</v>
      </c>
      <c r="I505" s="33">
        <f t="shared" si="55"/>
        <v>0</v>
      </c>
      <c r="J505" s="10"/>
      <c r="K505" s="18"/>
    </row>
    <row r="506" spans="2:11">
      <c r="B506" s="26">
        <f t="shared" si="56"/>
        <v>5</v>
      </c>
      <c r="C506" s="196" t="s">
        <v>79</v>
      </c>
      <c r="D506" s="197"/>
      <c r="E506" s="19">
        <f>M79</f>
        <v>0</v>
      </c>
      <c r="F506" s="11"/>
      <c r="G506" s="9">
        <f>(E506*100)/$E$510</f>
        <v>0</v>
      </c>
      <c r="H506" s="25">
        <v>1</v>
      </c>
      <c r="I506" s="33">
        <f t="shared" si="55"/>
        <v>0</v>
      </c>
      <c r="J506" s="10"/>
      <c r="K506" s="18"/>
    </row>
    <row r="507" spans="2:11">
      <c r="B507" s="26">
        <f t="shared" si="56"/>
        <v>6</v>
      </c>
      <c r="C507" s="196" t="s">
        <v>63</v>
      </c>
      <c r="D507" s="197"/>
      <c r="E507" s="19">
        <f>N79</f>
        <v>0</v>
      </c>
      <c r="F507" s="11"/>
      <c r="G507" s="9">
        <f>(E507*100)/$E$510</f>
        <v>0</v>
      </c>
      <c r="H507" s="25">
        <v>0.5</v>
      </c>
      <c r="I507" s="33">
        <f t="shared" si="55"/>
        <v>0</v>
      </c>
      <c r="J507" s="10"/>
      <c r="K507" s="18"/>
    </row>
    <row r="508" spans="2:11">
      <c r="B508" s="26">
        <f t="shared" si="56"/>
        <v>7</v>
      </c>
      <c r="C508" s="196" t="s">
        <v>64</v>
      </c>
      <c r="D508" s="197"/>
      <c r="E508" s="19">
        <f>O79</f>
        <v>1</v>
      </c>
      <c r="F508" s="11"/>
      <c r="G508" s="9">
        <f>(E508*100)/$E$510</f>
        <v>50</v>
      </c>
      <c r="H508" s="25">
        <v>0.3</v>
      </c>
      <c r="I508" s="33">
        <f t="shared" si="55"/>
        <v>15</v>
      </c>
      <c r="J508" s="10"/>
      <c r="K508" s="18"/>
    </row>
    <row r="509" spans="2:11">
      <c r="B509" s="26">
        <f t="shared" si="56"/>
        <v>8</v>
      </c>
      <c r="C509" s="196" t="s">
        <v>65</v>
      </c>
      <c r="D509" s="197"/>
      <c r="E509" s="19">
        <f>P79</f>
        <v>1</v>
      </c>
      <c r="F509" s="11"/>
      <c r="G509" s="9">
        <f>(E509*100)/$E$510</f>
        <v>50</v>
      </c>
      <c r="H509" s="25">
        <v>0.6</v>
      </c>
      <c r="I509" s="33">
        <f t="shared" si="55"/>
        <v>30</v>
      </c>
      <c r="J509" s="10"/>
      <c r="K509" s="18"/>
    </row>
    <row r="510" spans="2:11">
      <c r="B510" s="206" t="s">
        <v>80</v>
      </c>
      <c r="C510" s="207"/>
      <c r="D510" s="208"/>
      <c r="E510" s="31">
        <f>F79</f>
        <v>2</v>
      </c>
      <c r="F510" s="209" t="s">
        <v>81</v>
      </c>
      <c r="G510" s="207"/>
      <c r="H510" s="208"/>
      <c r="I510" s="33">
        <f>SUM(I502:I509)</f>
        <v>75</v>
      </c>
      <c r="J510" s="5" t="s">
        <v>82</v>
      </c>
      <c r="K510" s="18"/>
    </row>
    <row r="511" spans="2:11">
      <c r="B511" s="216" t="s">
        <v>100</v>
      </c>
      <c r="C511" s="217"/>
      <c r="D511" s="217"/>
      <c r="E511" s="217"/>
      <c r="F511" s="217"/>
      <c r="G511" s="217"/>
      <c r="H511" s="218"/>
      <c r="I511" s="33" t="s">
        <v>83</v>
      </c>
      <c r="J511" s="5"/>
      <c r="K511" s="18"/>
    </row>
    <row r="512" spans="2:11">
      <c r="B512" s="219"/>
      <c r="C512" s="220"/>
      <c r="D512" s="220"/>
      <c r="E512" s="220"/>
      <c r="F512" s="220"/>
      <c r="G512" s="220"/>
      <c r="H512" s="221"/>
      <c r="I512" s="33" t="s">
        <v>84</v>
      </c>
      <c r="J512" s="5"/>
      <c r="K512" s="18"/>
    </row>
    <row r="513" spans="2:11" ht="12" thickBot="1">
      <c r="B513" s="222"/>
      <c r="C513" s="223"/>
      <c r="D513" s="223"/>
      <c r="E513" s="223"/>
      <c r="F513" s="223"/>
      <c r="G513" s="223"/>
      <c r="H513" s="224"/>
      <c r="I513" s="36" t="s">
        <v>85</v>
      </c>
      <c r="J513" s="12"/>
      <c r="K513" s="18"/>
    </row>
    <row r="514" spans="2:11" ht="12" thickBot="1">
      <c r="K514" s="18"/>
    </row>
    <row r="515" spans="2:11">
      <c r="B515" s="210" t="s">
        <v>94</v>
      </c>
      <c r="C515" s="211"/>
      <c r="D515" s="211"/>
      <c r="E515" s="211"/>
      <c r="F515" s="211"/>
      <c r="G515" s="211"/>
      <c r="H515" s="211"/>
      <c r="I515" s="211"/>
      <c r="J515" s="212"/>
      <c r="K515" s="18">
        <v>25</v>
      </c>
    </row>
    <row r="516" spans="2:11">
      <c r="B516" s="188" t="s">
        <v>95</v>
      </c>
      <c r="C516" s="186"/>
      <c r="D516" s="187"/>
      <c r="E516" s="185" t="s">
        <v>96</v>
      </c>
      <c r="F516" s="186"/>
      <c r="G516" s="186"/>
      <c r="H516" s="187"/>
      <c r="I516" s="33" t="s">
        <v>97</v>
      </c>
      <c r="J516" s="5" t="s">
        <v>2</v>
      </c>
      <c r="K516" s="18"/>
    </row>
    <row r="517" spans="2:11">
      <c r="B517" s="188" t="s">
        <v>98</v>
      </c>
      <c r="C517" s="186"/>
      <c r="D517" s="187"/>
      <c r="E517" s="189" t="s">
        <v>46</v>
      </c>
      <c r="F517" s="190"/>
      <c r="G517" s="190"/>
      <c r="H517" s="191"/>
      <c r="I517" s="34" t="s">
        <v>66</v>
      </c>
      <c r="J517" s="6" t="s">
        <v>66</v>
      </c>
      <c r="K517" s="18"/>
    </row>
    <row r="518" spans="2:11">
      <c r="B518" s="192" t="s">
        <v>103</v>
      </c>
      <c r="C518" s="193"/>
      <c r="D518" s="193"/>
      <c r="E518" s="185" t="s">
        <v>99</v>
      </c>
      <c r="F518" s="186"/>
      <c r="G518" s="186"/>
      <c r="H518" s="187"/>
      <c r="I518" s="34" t="s">
        <v>129</v>
      </c>
      <c r="J518" s="35" t="s">
        <v>132</v>
      </c>
      <c r="K518" s="18"/>
    </row>
    <row r="519" spans="2:11" ht="22.5">
      <c r="B519" s="8" t="s">
        <v>67</v>
      </c>
      <c r="C519" s="194" t="s">
        <v>68</v>
      </c>
      <c r="D519" s="195"/>
      <c r="E519" s="24" t="s">
        <v>69</v>
      </c>
      <c r="F519" s="24" t="s">
        <v>70</v>
      </c>
      <c r="G519" s="24" t="s">
        <v>71</v>
      </c>
      <c r="H519" s="23" t="s">
        <v>72</v>
      </c>
      <c r="I519" s="34" t="s">
        <v>73</v>
      </c>
      <c r="J519" s="7" t="s">
        <v>74</v>
      </c>
      <c r="K519" s="18"/>
    </row>
    <row r="520" spans="2:11">
      <c r="B520" s="26">
        <v>1</v>
      </c>
      <c r="C520" s="196" t="s">
        <v>75</v>
      </c>
      <c r="D520" s="197"/>
      <c r="E520" s="19">
        <f>I80</f>
        <v>3</v>
      </c>
      <c r="F520" s="25">
        <f>E520</f>
        <v>3</v>
      </c>
      <c r="G520" s="9">
        <f>(F520*100)/$E$528</f>
        <v>150</v>
      </c>
      <c r="H520" s="25">
        <v>0.2</v>
      </c>
      <c r="I520" s="33">
        <f t="shared" ref="I520:I527" si="57">H520*G520</f>
        <v>30</v>
      </c>
      <c r="J520" s="10"/>
      <c r="K520" s="18"/>
    </row>
    <row r="521" spans="2:11">
      <c r="B521" s="26">
        <f t="shared" ref="B521:B527" si="58">B520+1</f>
        <v>2</v>
      </c>
      <c r="C521" s="196" t="s">
        <v>76</v>
      </c>
      <c r="D521" s="197"/>
      <c r="E521" s="19">
        <f>J80</f>
        <v>0</v>
      </c>
      <c r="F521" s="25">
        <f>E521</f>
        <v>0</v>
      </c>
      <c r="G521" s="9">
        <f>(F521*100)/$E$528</f>
        <v>0</v>
      </c>
      <c r="H521" s="25">
        <v>0.5</v>
      </c>
      <c r="I521" s="33">
        <f t="shared" si="57"/>
        <v>0</v>
      </c>
      <c r="J521" s="10"/>
      <c r="K521" s="18"/>
    </row>
    <row r="522" spans="2:11">
      <c r="B522" s="26">
        <f t="shared" si="58"/>
        <v>3</v>
      </c>
      <c r="C522" s="196" t="s">
        <v>77</v>
      </c>
      <c r="D522" s="197"/>
      <c r="E522" s="19">
        <f>K80</f>
        <v>1</v>
      </c>
      <c r="F522" s="25">
        <f>E522</f>
        <v>1</v>
      </c>
      <c r="G522" s="9">
        <f>(F522*100)/$E$528</f>
        <v>50</v>
      </c>
      <c r="H522" s="25">
        <v>0.8</v>
      </c>
      <c r="I522" s="33">
        <f t="shared" si="57"/>
        <v>40</v>
      </c>
      <c r="J522" s="10"/>
      <c r="K522" s="18"/>
    </row>
    <row r="523" spans="2:11">
      <c r="B523" s="26">
        <f t="shared" si="58"/>
        <v>4</v>
      </c>
      <c r="C523" s="196" t="s">
        <v>78</v>
      </c>
      <c r="D523" s="197"/>
      <c r="E523" s="19">
        <f>L80</f>
        <v>0</v>
      </c>
      <c r="F523" s="11"/>
      <c r="G523" s="9">
        <f>(E523*100)/$E$528</f>
        <v>0</v>
      </c>
      <c r="H523" s="25">
        <v>0.9</v>
      </c>
      <c r="I523" s="33">
        <f t="shared" si="57"/>
        <v>0</v>
      </c>
      <c r="J523" s="10"/>
      <c r="K523" s="18"/>
    </row>
    <row r="524" spans="2:11">
      <c r="B524" s="26">
        <f t="shared" si="58"/>
        <v>5</v>
      </c>
      <c r="C524" s="196" t="s">
        <v>79</v>
      </c>
      <c r="D524" s="197"/>
      <c r="E524" s="19">
        <f>M80</f>
        <v>0</v>
      </c>
      <c r="F524" s="11"/>
      <c r="G524" s="9">
        <f>(E524*100)/$E$528</f>
        <v>0</v>
      </c>
      <c r="H524" s="25">
        <v>1</v>
      </c>
      <c r="I524" s="33">
        <f t="shared" si="57"/>
        <v>0</v>
      </c>
      <c r="J524" s="10"/>
      <c r="K524" s="18"/>
    </row>
    <row r="525" spans="2:11">
      <c r="B525" s="26">
        <f t="shared" si="58"/>
        <v>6</v>
      </c>
      <c r="C525" s="196" t="s">
        <v>63</v>
      </c>
      <c r="D525" s="197"/>
      <c r="E525" s="19">
        <f>N80</f>
        <v>0</v>
      </c>
      <c r="F525" s="11"/>
      <c r="G525" s="9">
        <f>(E525*100)/$E$528</f>
        <v>0</v>
      </c>
      <c r="H525" s="25">
        <v>0.5</v>
      </c>
      <c r="I525" s="33">
        <f t="shared" si="57"/>
        <v>0</v>
      </c>
      <c r="J525" s="10"/>
    </row>
    <row r="526" spans="2:11">
      <c r="B526" s="26">
        <f t="shared" si="58"/>
        <v>7</v>
      </c>
      <c r="C526" s="196" t="s">
        <v>64</v>
      </c>
      <c r="D526" s="197"/>
      <c r="E526" s="19">
        <f>O80</f>
        <v>2</v>
      </c>
      <c r="F526" s="11"/>
      <c r="G526" s="9">
        <f>(E526*100)/$E$528</f>
        <v>100</v>
      </c>
      <c r="H526" s="25">
        <v>0.3</v>
      </c>
      <c r="I526" s="33">
        <f t="shared" si="57"/>
        <v>30</v>
      </c>
      <c r="J526" s="10"/>
    </row>
    <row r="527" spans="2:11">
      <c r="B527" s="26">
        <f t="shared" si="58"/>
        <v>8</v>
      </c>
      <c r="C527" s="196" t="s">
        <v>65</v>
      </c>
      <c r="D527" s="197"/>
      <c r="E527" s="19">
        <f>P80</f>
        <v>2</v>
      </c>
      <c r="F527" s="11"/>
      <c r="G527" s="9">
        <f>(E527*100)/$E$528</f>
        <v>100</v>
      </c>
      <c r="H527" s="25">
        <v>0.6</v>
      </c>
      <c r="I527" s="33">
        <f t="shared" si="57"/>
        <v>60</v>
      </c>
      <c r="J527" s="10"/>
    </row>
    <row r="528" spans="2:11">
      <c r="B528" s="206" t="s">
        <v>80</v>
      </c>
      <c r="C528" s="207"/>
      <c r="D528" s="208"/>
      <c r="E528" s="31">
        <f>F80</f>
        <v>2</v>
      </c>
      <c r="F528" s="209" t="s">
        <v>81</v>
      </c>
      <c r="G528" s="207"/>
      <c r="H528" s="208"/>
      <c r="I528" s="33">
        <f>SUM(I520:I527)</f>
        <v>160</v>
      </c>
      <c r="J528" s="5" t="s">
        <v>82</v>
      </c>
    </row>
    <row r="529" spans="2:11">
      <c r="B529" s="216" t="s">
        <v>100</v>
      </c>
      <c r="C529" s="217"/>
      <c r="D529" s="217"/>
      <c r="E529" s="217"/>
      <c r="F529" s="217"/>
      <c r="G529" s="217"/>
      <c r="H529" s="218"/>
      <c r="I529" s="33" t="s">
        <v>83</v>
      </c>
      <c r="J529" s="5"/>
    </row>
    <row r="530" spans="2:11">
      <c r="B530" s="219"/>
      <c r="C530" s="220"/>
      <c r="D530" s="220"/>
      <c r="E530" s="220"/>
      <c r="F530" s="220"/>
      <c r="G530" s="220"/>
      <c r="H530" s="221"/>
      <c r="I530" s="33" t="s">
        <v>84</v>
      </c>
      <c r="J530" s="5"/>
    </row>
    <row r="531" spans="2:11" ht="12" thickBot="1">
      <c r="B531" s="222"/>
      <c r="C531" s="223"/>
      <c r="D531" s="223"/>
      <c r="E531" s="223"/>
      <c r="F531" s="223"/>
      <c r="G531" s="223"/>
      <c r="H531" s="224"/>
      <c r="I531" s="36" t="s">
        <v>85</v>
      </c>
      <c r="J531" s="12"/>
    </row>
    <row r="532" spans="2:11" ht="12" thickBot="1"/>
    <row r="533" spans="2:11">
      <c r="B533" s="210" t="s">
        <v>94</v>
      </c>
      <c r="C533" s="211"/>
      <c r="D533" s="211"/>
      <c r="E533" s="211"/>
      <c r="F533" s="211"/>
      <c r="G533" s="211"/>
      <c r="H533" s="211"/>
      <c r="I533" s="211"/>
      <c r="J533" s="212"/>
      <c r="K533" s="16">
        <v>26</v>
      </c>
    </row>
    <row r="534" spans="2:11">
      <c r="B534" s="188" t="s">
        <v>95</v>
      </c>
      <c r="C534" s="186"/>
      <c r="D534" s="187"/>
      <c r="E534" s="185" t="s">
        <v>96</v>
      </c>
      <c r="F534" s="186"/>
      <c r="G534" s="186"/>
      <c r="H534" s="187"/>
      <c r="I534" s="33" t="s">
        <v>97</v>
      </c>
      <c r="J534" s="5" t="s">
        <v>2</v>
      </c>
    </row>
    <row r="535" spans="2:11">
      <c r="B535" s="188" t="s">
        <v>98</v>
      </c>
      <c r="C535" s="186"/>
      <c r="D535" s="187"/>
      <c r="E535" s="189" t="s">
        <v>46</v>
      </c>
      <c r="F535" s="190"/>
      <c r="G535" s="190"/>
      <c r="H535" s="191"/>
      <c r="I535" s="34" t="s">
        <v>66</v>
      </c>
      <c r="J535" s="6" t="s">
        <v>66</v>
      </c>
    </row>
    <row r="536" spans="2:11">
      <c r="B536" s="192" t="s">
        <v>103</v>
      </c>
      <c r="C536" s="193"/>
      <c r="D536" s="193"/>
      <c r="E536" s="185" t="s">
        <v>99</v>
      </c>
      <c r="F536" s="186"/>
      <c r="G536" s="186"/>
      <c r="H536" s="187"/>
      <c r="I536" s="34" t="s">
        <v>130</v>
      </c>
      <c r="J536" s="35" t="s">
        <v>131</v>
      </c>
    </row>
    <row r="537" spans="2:11" ht="22.5">
      <c r="B537" s="8" t="s">
        <v>67</v>
      </c>
      <c r="C537" s="194" t="s">
        <v>68</v>
      </c>
      <c r="D537" s="195"/>
      <c r="E537" s="24" t="s">
        <v>69</v>
      </c>
      <c r="F537" s="24" t="s">
        <v>70</v>
      </c>
      <c r="G537" s="24" t="s">
        <v>71</v>
      </c>
      <c r="H537" s="23" t="s">
        <v>72</v>
      </c>
      <c r="I537" s="34" t="s">
        <v>73</v>
      </c>
      <c r="J537" s="7" t="s">
        <v>74</v>
      </c>
    </row>
    <row r="538" spans="2:11">
      <c r="B538" s="26">
        <v>1</v>
      </c>
      <c r="C538" s="196" t="s">
        <v>75</v>
      </c>
      <c r="D538" s="197"/>
      <c r="E538" s="19">
        <f>I81</f>
        <v>3</v>
      </c>
      <c r="F538" s="25">
        <f>E538</f>
        <v>3</v>
      </c>
      <c r="G538" s="9">
        <f>(F538*100)/$E$546</f>
        <v>150</v>
      </c>
      <c r="H538" s="25">
        <v>0.2</v>
      </c>
      <c r="I538" s="33">
        <f t="shared" ref="I538:I545" si="59">H538*G538</f>
        <v>30</v>
      </c>
      <c r="J538" s="10"/>
    </row>
    <row r="539" spans="2:11">
      <c r="B539" s="26">
        <f t="shared" ref="B539:B545" si="60">B538+1</f>
        <v>2</v>
      </c>
      <c r="C539" s="196" t="s">
        <v>76</v>
      </c>
      <c r="D539" s="197"/>
      <c r="E539" s="19">
        <f>J81</f>
        <v>0</v>
      </c>
      <c r="F539" s="25">
        <f>E539</f>
        <v>0</v>
      </c>
      <c r="G539" s="9">
        <f>(F539*100)/$E$546</f>
        <v>0</v>
      </c>
      <c r="H539" s="25">
        <v>0.5</v>
      </c>
      <c r="I539" s="33">
        <f t="shared" si="59"/>
        <v>0</v>
      </c>
      <c r="J539" s="10"/>
    </row>
    <row r="540" spans="2:11">
      <c r="B540" s="26">
        <f t="shared" si="60"/>
        <v>3</v>
      </c>
      <c r="C540" s="196" t="s">
        <v>77</v>
      </c>
      <c r="D540" s="197"/>
      <c r="E540" s="19">
        <f>K81</f>
        <v>1</v>
      </c>
      <c r="F540" s="25">
        <f>E540</f>
        <v>1</v>
      </c>
      <c r="G540" s="9">
        <f>(F540*100)/$E$546</f>
        <v>50</v>
      </c>
      <c r="H540" s="25">
        <v>0.8</v>
      </c>
      <c r="I540" s="33">
        <f t="shared" si="59"/>
        <v>40</v>
      </c>
      <c r="J540" s="10"/>
      <c r="K540" s="18"/>
    </row>
    <row r="541" spans="2:11">
      <c r="B541" s="26">
        <f t="shared" si="60"/>
        <v>4</v>
      </c>
      <c r="C541" s="196" t="s">
        <v>78</v>
      </c>
      <c r="D541" s="197"/>
      <c r="E541" s="19">
        <f>L81</f>
        <v>0</v>
      </c>
      <c r="F541" s="11"/>
      <c r="G541" s="9">
        <f>(E541*100)/$E$546</f>
        <v>0</v>
      </c>
      <c r="H541" s="25">
        <v>0.9</v>
      </c>
      <c r="I541" s="33">
        <f t="shared" si="59"/>
        <v>0</v>
      </c>
      <c r="J541" s="10"/>
      <c r="K541" s="18"/>
    </row>
    <row r="542" spans="2:11">
      <c r="B542" s="26">
        <f t="shared" si="60"/>
        <v>5</v>
      </c>
      <c r="C542" s="196" t="s">
        <v>79</v>
      </c>
      <c r="D542" s="197"/>
      <c r="E542" s="19">
        <f>M81</f>
        <v>0</v>
      </c>
      <c r="F542" s="11"/>
      <c r="G542" s="9">
        <f>(E542*100)/$E$546</f>
        <v>0</v>
      </c>
      <c r="H542" s="25">
        <v>1</v>
      </c>
      <c r="I542" s="33">
        <f t="shared" si="59"/>
        <v>0</v>
      </c>
      <c r="J542" s="10"/>
      <c r="K542" s="18"/>
    </row>
    <row r="543" spans="2:11">
      <c r="B543" s="26">
        <f t="shared" si="60"/>
        <v>6</v>
      </c>
      <c r="C543" s="196" t="s">
        <v>63</v>
      </c>
      <c r="D543" s="197"/>
      <c r="E543" s="19">
        <f>N81</f>
        <v>0</v>
      </c>
      <c r="F543" s="11"/>
      <c r="G543" s="9">
        <f>(E543*100)/$E$546</f>
        <v>0</v>
      </c>
      <c r="H543" s="25">
        <v>0.5</v>
      </c>
      <c r="I543" s="33">
        <f t="shared" si="59"/>
        <v>0</v>
      </c>
      <c r="J543" s="10"/>
      <c r="K543" s="18"/>
    </row>
    <row r="544" spans="2:11">
      <c r="B544" s="26">
        <f t="shared" si="60"/>
        <v>7</v>
      </c>
      <c r="C544" s="196" t="s">
        <v>64</v>
      </c>
      <c r="D544" s="197"/>
      <c r="E544" s="19">
        <f>O81</f>
        <v>2</v>
      </c>
      <c r="F544" s="11"/>
      <c r="G544" s="9">
        <f>(E544*100)/$E$546</f>
        <v>100</v>
      </c>
      <c r="H544" s="25">
        <v>0.3</v>
      </c>
      <c r="I544" s="33">
        <f t="shared" si="59"/>
        <v>30</v>
      </c>
      <c r="J544" s="10"/>
      <c r="K544" s="18"/>
    </row>
    <row r="545" spans="2:11">
      <c r="B545" s="26">
        <f t="shared" si="60"/>
        <v>8</v>
      </c>
      <c r="C545" s="196" t="s">
        <v>65</v>
      </c>
      <c r="D545" s="197"/>
      <c r="E545" s="19">
        <f>P81</f>
        <v>1</v>
      </c>
      <c r="F545" s="11"/>
      <c r="G545" s="9">
        <f>(E545*100)/$E$546</f>
        <v>50</v>
      </c>
      <c r="H545" s="25">
        <v>0.6</v>
      </c>
      <c r="I545" s="33">
        <f t="shared" si="59"/>
        <v>30</v>
      </c>
      <c r="J545" s="10"/>
      <c r="K545" s="18"/>
    </row>
    <row r="546" spans="2:11">
      <c r="B546" s="206" t="s">
        <v>80</v>
      </c>
      <c r="C546" s="207"/>
      <c r="D546" s="208"/>
      <c r="E546" s="31">
        <f>F81</f>
        <v>2</v>
      </c>
      <c r="F546" s="209" t="s">
        <v>81</v>
      </c>
      <c r="G546" s="207"/>
      <c r="H546" s="208"/>
      <c r="I546" s="33">
        <f>SUM(I538:I545)</f>
        <v>130</v>
      </c>
      <c r="J546" s="5" t="s">
        <v>82</v>
      </c>
      <c r="K546" s="18"/>
    </row>
    <row r="547" spans="2:11">
      <c r="B547" s="216" t="s">
        <v>100</v>
      </c>
      <c r="C547" s="217"/>
      <c r="D547" s="217"/>
      <c r="E547" s="217"/>
      <c r="F547" s="217"/>
      <c r="G547" s="217"/>
      <c r="H547" s="218"/>
      <c r="I547" s="33" t="s">
        <v>83</v>
      </c>
      <c r="J547" s="5"/>
      <c r="K547" s="18"/>
    </row>
    <row r="548" spans="2:11">
      <c r="B548" s="219"/>
      <c r="C548" s="220"/>
      <c r="D548" s="220"/>
      <c r="E548" s="220"/>
      <c r="F548" s="220"/>
      <c r="G548" s="220"/>
      <c r="H548" s="221"/>
      <c r="I548" s="33" t="s">
        <v>84</v>
      </c>
      <c r="J548" s="5"/>
      <c r="K548" s="18"/>
    </row>
    <row r="549" spans="2:11" ht="12" thickBot="1">
      <c r="B549" s="222"/>
      <c r="C549" s="223"/>
      <c r="D549" s="223"/>
      <c r="E549" s="223"/>
      <c r="F549" s="223"/>
      <c r="G549" s="223"/>
      <c r="H549" s="224"/>
      <c r="I549" s="36" t="s">
        <v>85</v>
      </c>
      <c r="J549" s="12"/>
      <c r="K549" s="18"/>
    </row>
  </sheetData>
  <mergeCells count="503">
    <mergeCell ref="B330:D330"/>
    <mergeCell ref="F330:H330"/>
    <mergeCell ref="B331:H333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329:D329"/>
    <mergeCell ref="B312:D312"/>
    <mergeCell ref="F312:H312"/>
    <mergeCell ref="B313:H315"/>
    <mergeCell ref="B317:J317"/>
    <mergeCell ref="B318:D318"/>
    <mergeCell ref="E318:H318"/>
    <mergeCell ref="B319:D319"/>
    <mergeCell ref="E319:H319"/>
    <mergeCell ref="B320:D320"/>
    <mergeCell ref="E320:H320"/>
    <mergeCell ref="C303:D303"/>
    <mergeCell ref="C304:D304"/>
    <mergeCell ref="C305:D305"/>
    <mergeCell ref="C306:D306"/>
    <mergeCell ref="C307:D307"/>
    <mergeCell ref="C308:D308"/>
    <mergeCell ref="C309:D309"/>
    <mergeCell ref="C310:D310"/>
    <mergeCell ref="C311:D311"/>
    <mergeCell ref="B294:D294"/>
    <mergeCell ref="F294:H294"/>
    <mergeCell ref="B295:H297"/>
    <mergeCell ref="B299:J299"/>
    <mergeCell ref="B300:D300"/>
    <mergeCell ref="E300:H300"/>
    <mergeCell ref="B301:D301"/>
    <mergeCell ref="E301:H301"/>
    <mergeCell ref="B302:D302"/>
    <mergeCell ref="E302:H302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B276:D276"/>
    <mergeCell ref="F276:H276"/>
    <mergeCell ref="B277:H279"/>
    <mergeCell ref="B281:J281"/>
    <mergeCell ref="B282:D282"/>
    <mergeCell ref="E282:H282"/>
    <mergeCell ref="B283:D283"/>
    <mergeCell ref="E283:H283"/>
    <mergeCell ref="B284:D284"/>
    <mergeCell ref="E284:H284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B258:D258"/>
    <mergeCell ref="F258:H258"/>
    <mergeCell ref="B259:H261"/>
    <mergeCell ref="B263:J263"/>
    <mergeCell ref="B264:D264"/>
    <mergeCell ref="E264:H264"/>
    <mergeCell ref="B265:D265"/>
    <mergeCell ref="E265:H265"/>
    <mergeCell ref="B266:D266"/>
    <mergeCell ref="E266:H266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B240:D240"/>
    <mergeCell ref="F240:H240"/>
    <mergeCell ref="B241:H243"/>
    <mergeCell ref="B245:J245"/>
    <mergeCell ref="B246:D246"/>
    <mergeCell ref="E246:H246"/>
    <mergeCell ref="B247:D247"/>
    <mergeCell ref="E247:H247"/>
    <mergeCell ref="B248:D248"/>
    <mergeCell ref="E248:H248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B222:D222"/>
    <mergeCell ref="F222:H222"/>
    <mergeCell ref="B223:H225"/>
    <mergeCell ref="B227:J227"/>
    <mergeCell ref="B228:D228"/>
    <mergeCell ref="E228:H228"/>
    <mergeCell ref="B229:D229"/>
    <mergeCell ref="E229:H229"/>
    <mergeCell ref="B230:D230"/>
    <mergeCell ref="E230:H230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B204:D204"/>
    <mergeCell ref="F204:H204"/>
    <mergeCell ref="B205:H207"/>
    <mergeCell ref="B209:J209"/>
    <mergeCell ref="B210:D210"/>
    <mergeCell ref="E210:H210"/>
    <mergeCell ref="B211:D211"/>
    <mergeCell ref="E211:H211"/>
    <mergeCell ref="B212:D212"/>
    <mergeCell ref="E212:H212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B186:D186"/>
    <mergeCell ref="F186:H186"/>
    <mergeCell ref="B187:H189"/>
    <mergeCell ref="B191:J191"/>
    <mergeCell ref="B192:D192"/>
    <mergeCell ref="E192:H192"/>
    <mergeCell ref="B193:D193"/>
    <mergeCell ref="E193:H193"/>
    <mergeCell ref="B194:D194"/>
    <mergeCell ref="E194:H194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B168:D168"/>
    <mergeCell ref="F168:H168"/>
    <mergeCell ref="B169:H171"/>
    <mergeCell ref="B173:J173"/>
    <mergeCell ref="B174:D174"/>
    <mergeCell ref="E174:H174"/>
    <mergeCell ref="B175:D175"/>
    <mergeCell ref="E175:H175"/>
    <mergeCell ref="B176:D176"/>
    <mergeCell ref="E176:H176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F150:H150"/>
    <mergeCell ref="B151:H153"/>
    <mergeCell ref="B155:J155"/>
    <mergeCell ref="B156:D156"/>
    <mergeCell ref="E156:H156"/>
    <mergeCell ref="B157:D157"/>
    <mergeCell ref="E157:H157"/>
    <mergeCell ref="B158:D158"/>
    <mergeCell ref="E158:H158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B150:D150"/>
    <mergeCell ref="B133:H135"/>
    <mergeCell ref="B137:J137"/>
    <mergeCell ref="B138:D138"/>
    <mergeCell ref="E138:H138"/>
    <mergeCell ref="B139:D139"/>
    <mergeCell ref="E139:H139"/>
    <mergeCell ref="B140:D140"/>
    <mergeCell ref="E140:H140"/>
    <mergeCell ref="C141:D141"/>
    <mergeCell ref="C125:D125"/>
    <mergeCell ref="C126:D126"/>
    <mergeCell ref="C127:D127"/>
    <mergeCell ref="C128:D128"/>
    <mergeCell ref="C129:D129"/>
    <mergeCell ref="C130:D130"/>
    <mergeCell ref="C131:D131"/>
    <mergeCell ref="B132:D132"/>
    <mergeCell ref="F132:H132"/>
    <mergeCell ref="B119:J119"/>
    <mergeCell ref="B120:D120"/>
    <mergeCell ref="E120:H120"/>
    <mergeCell ref="B121:D121"/>
    <mergeCell ref="E121:H121"/>
    <mergeCell ref="B122:D122"/>
    <mergeCell ref="E122:H122"/>
    <mergeCell ref="C123:D123"/>
    <mergeCell ref="C124:D124"/>
    <mergeCell ref="C108:D108"/>
    <mergeCell ref="C109:D109"/>
    <mergeCell ref="C110:D110"/>
    <mergeCell ref="C111:D111"/>
    <mergeCell ref="C112:D112"/>
    <mergeCell ref="C113:D113"/>
    <mergeCell ref="B114:D114"/>
    <mergeCell ref="F114:H114"/>
    <mergeCell ref="B115:H117"/>
    <mergeCell ref="C545:D545"/>
    <mergeCell ref="B546:D546"/>
    <mergeCell ref="F546:H546"/>
    <mergeCell ref="B547:H549"/>
    <mergeCell ref="C539:D539"/>
    <mergeCell ref="C540:D540"/>
    <mergeCell ref="C541:D541"/>
    <mergeCell ref="C542:D542"/>
    <mergeCell ref="C543:D543"/>
    <mergeCell ref="C544:D544"/>
    <mergeCell ref="B535:D535"/>
    <mergeCell ref="E535:H535"/>
    <mergeCell ref="B536:D536"/>
    <mergeCell ref="E536:H536"/>
    <mergeCell ref="C537:D537"/>
    <mergeCell ref="C538:D538"/>
    <mergeCell ref="C527:D527"/>
    <mergeCell ref="B528:D528"/>
    <mergeCell ref="F528:H528"/>
    <mergeCell ref="B529:H531"/>
    <mergeCell ref="B533:J533"/>
    <mergeCell ref="B534:D534"/>
    <mergeCell ref="E534:H534"/>
    <mergeCell ref="C521:D521"/>
    <mergeCell ref="C522:D522"/>
    <mergeCell ref="C523:D523"/>
    <mergeCell ref="C524:D524"/>
    <mergeCell ref="C525:D525"/>
    <mergeCell ref="C526:D526"/>
    <mergeCell ref="B517:D517"/>
    <mergeCell ref="E517:H517"/>
    <mergeCell ref="B518:D518"/>
    <mergeCell ref="E518:H518"/>
    <mergeCell ref="C519:D519"/>
    <mergeCell ref="C520:D520"/>
    <mergeCell ref="C509:D509"/>
    <mergeCell ref="B510:D510"/>
    <mergeCell ref="F510:H510"/>
    <mergeCell ref="B511:H513"/>
    <mergeCell ref="B515:J515"/>
    <mergeCell ref="B516:D516"/>
    <mergeCell ref="E516:H516"/>
    <mergeCell ref="C503:D503"/>
    <mergeCell ref="C504:D504"/>
    <mergeCell ref="C505:D505"/>
    <mergeCell ref="C506:D506"/>
    <mergeCell ref="C507:D507"/>
    <mergeCell ref="C508:D508"/>
    <mergeCell ref="B499:D499"/>
    <mergeCell ref="E499:H499"/>
    <mergeCell ref="B500:D500"/>
    <mergeCell ref="E500:H500"/>
    <mergeCell ref="C501:D501"/>
    <mergeCell ref="C502:D502"/>
    <mergeCell ref="C491:D491"/>
    <mergeCell ref="B492:D492"/>
    <mergeCell ref="F492:H492"/>
    <mergeCell ref="B493:H495"/>
    <mergeCell ref="B497:J497"/>
    <mergeCell ref="B498:D498"/>
    <mergeCell ref="E498:H498"/>
    <mergeCell ref="C485:D485"/>
    <mergeCell ref="C486:D486"/>
    <mergeCell ref="C487:D487"/>
    <mergeCell ref="C488:D488"/>
    <mergeCell ref="C489:D489"/>
    <mergeCell ref="C490:D490"/>
    <mergeCell ref="B481:D481"/>
    <mergeCell ref="E481:H481"/>
    <mergeCell ref="B482:D482"/>
    <mergeCell ref="E482:H482"/>
    <mergeCell ref="C483:D483"/>
    <mergeCell ref="C484:D484"/>
    <mergeCell ref="C473:D473"/>
    <mergeCell ref="B474:D474"/>
    <mergeCell ref="F474:H474"/>
    <mergeCell ref="B475:H477"/>
    <mergeCell ref="B479:J479"/>
    <mergeCell ref="B480:D480"/>
    <mergeCell ref="E480:H480"/>
    <mergeCell ref="C467:D467"/>
    <mergeCell ref="C468:D468"/>
    <mergeCell ref="C469:D469"/>
    <mergeCell ref="C470:D470"/>
    <mergeCell ref="C471:D471"/>
    <mergeCell ref="C472:D472"/>
    <mergeCell ref="B463:D463"/>
    <mergeCell ref="E463:H463"/>
    <mergeCell ref="B464:D464"/>
    <mergeCell ref="E464:H464"/>
    <mergeCell ref="C465:D465"/>
    <mergeCell ref="C466:D466"/>
    <mergeCell ref="C455:D455"/>
    <mergeCell ref="B456:D456"/>
    <mergeCell ref="F456:H456"/>
    <mergeCell ref="B457:H459"/>
    <mergeCell ref="B461:J461"/>
    <mergeCell ref="B462:D462"/>
    <mergeCell ref="E462:H462"/>
    <mergeCell ref="C449:D449"/>
    <mergeCell ref="C450:D450"/>
    <mergeCell ref="C451:D451"/>
    <mergeCell ref="C452:D452"/>
    <mergeCell ref="C453:D453"/>
    <mergeCell ref="C454:D454"/>
    <mergeCell ref="B445:D445"/>
    <mergeCell ref="E445:H445"/>
    <mergeCell ref="B446:D446"/>
    <mergeCell ref="E446:H446"/>
    <mergeCell ref="C447:D447"/>
    <mergeCell ref="C448:D448"/>
    <mergeCell ref="C437:D437"/>
    <mergeCell ref="B438:D438"/>
    <mergeCell ref="F438:H438"/>
    <mergeCell ref="B439:H441"/>
    <mergeCell ref="B443:J443"/>
    <mergeCell ref="B444:D444"/>
    <mergeCell ref="E444:H444"/>
    <mergeCell ref="C431:D431"/>
    <mergeCell ref="C432:D432"/>
    <mergeCell ref="C433:D433"/>
    <mergeCell ref="C434:D434"/>
    <mergeCell ref="C435:D435"/>
    <mergeCell ref="C436:D436"/>
    <mergeCell ref="B427:D427"/>
    <mergeCell ref="E427:H427"/>
    <mergeCell ref="B428:D428"/>
    <mergeCell ref="E428:H428"/>
    <mergeCell ref="C429:D429"/>
    <mergeCell ref="C430:D430"/>
    <mergeCell ref="C419:D419"/>
    <mergeCell ref="B420:D420"/>
    <mergeCell ref="F420:H420"/>
    <mergeCell ref="B421:H423"/>
    <mergeCell ref="B425:J425"/>
    <mergeCell ref="B426:D426"/>
    <mergeCell ref="E426:H426"/>
    <mergeCell ref="C413:D413"/>
    <mergeCell ref="C414:D414"/>
    <mergeCell ref="C415:D415"/>
    <mergeCell ref="C416:D416"/>
    <mergeCell ref="C417:D417"/>
    <mergeCell ref="C418:D418"/>
    <mergeCell ref="B409:D409"/>
    <mergeCell ref="E409:H409"/>
    <mergeCell ref="B410:D410"/>
    <mergeCell ref="E410:H410"/>
    <mergeCell ref="C411:D411"/>
    <mergeCell ref="C412:D412"/>
    <mergeCell ref="C401:D401"/>
    <mergeCell ref="B402:D402"/>
    <mergeCell ref="F402:H402"/>
    <mergeCell ref="B403:H405"/>
    <mergeCell ref="B407:J407"/>
    <mergeCell ref="B408:D408"/>
    <mergeCell ref="E408:H408"/>
    <mergeCell ref="C395:D395"/>
    <mergeCell ref="C396:D396"/>
    <mergeCell ref="C397:D397"/>
    <mergeCell ref="C398:D398"/>
    <mergeCell ref="C399:D399"/>
    <mergeCell ref="C400:D400"/>
    <mergeCell ref="B391:D391"/>
    <mergeCell ref="E391:H391"/>
    <mergeCell ref="B392:D392"/>
    <mergeCell ref="E392:H392"/>
    <mergeCell ref="C393:D393"/>
    <mergeCell ref="C394:D394"/>
    <mergeCell ref="C383:D383"/>
    <mergeCell ref="B384:D384"/>
    <mergeCell ref="F384:H384"/>
    <mergeCell ref="B385:H387"/>
    <mergeCell ref="B389:J389"/>
    <mergeCell ref="B390:D390"/>
    <mergeCell ref="E390:H390"/>
    <mergeCell ref="C377:D377"/>
    <mergeCell ref="C378:D378"/>
    <mergeCell ref="C379:D379"/>
    <mergeCell ref="C380:D380"/>
    <mergeCell ref="C381:D381"/>
    <mergeCell ref="C382:D382"/>
    <mergeCell ref="B373:D373"/>
    <mergeCell ref="E373:H373"/>
    <mergeCell ref="B374:D374"/>
    <mergeCell ref="E374:H374"/>
    <mergeCell ref="C375:D375"/>
    <mergeCell ref="C376:D376"/>
    <mergeCell ref="C365:D365"/>
    <mergeCell ref="B366:D366"/>
    <mergeCell ref="F366:H366"/>
    <mergeCell ref="B367:H369"/>
    <mergeCell ref="B371:J371"/>
    <mergeCell ref="B372:D372"/>
    <mergeCell ref="E372:H372"/>
    <mergeCell ref="C359:D359"/>
    <mergeCell ref="C360:D360"/>
    <mergeCell ref="C361:D361"/>
    <mergeCell ref="C362:D362"/>
    <mergeCell ref="C363:D363"/>
    <mergeCell ref="C364:D364"/>
    <mergeCell ref="B355:D355"/>
    <mergeCell ref="E355:H355"/>
    <mergeCell ref="B356:D356"/>
    <mergeCell ref="E356:H356"/>
    <mergeCell ref="C357:D357"/>
    <mergeCell ref="C358:D358"/>
    <mergeCell ref="C347:D347"/>
    <mergeCell ref="B348:D348"/>
    <mergeCell ref="F348:H348"/>
    <mergeCell ref="B349:H351"/>
    <mergeCell ref="B353:J353"/>
    <mergeCell ref="B354:D354"/>
    <mergeCell ref="E354:H354"/>
    <mergeCell ref="C341:D341"/>
    <mergeCell ref="C342:D342"/>
    <mergeCell ref="C343:D343"/>
    <mergeCell ref="C344:D344"/>
    <mergeCell ref="C345:D345"/>
    <mergeCell ref="C346:D346"/>
    <mergeCell ref="B337:D337"/>
    <mergeCell ref="E337:H337"/>
    <mergeCell ref="B338:D338"/>
    <mergeCell ref="E338:H338"/>
    <mergeCell ref="C339:D339"/>
    <mergeCell ref="C340:D340"/>
    <mergeCell ref="B335:J335"/>
    <mergeCell ref="B336:D336"/>
    <mergeCell ref="E336:H336"/>
    <mergeCell ref="I54:P54"/>
    <mergeCell ref="B55:C55"/>
    <mergeCell ref="D55:E55"/>
    <mergeCell ref="B83:J83"/>
    <mergeCell ref="B84:D84"/>
    <mergeCell ref="E84:H84"/>
    <mergeCell ref="B85:D85"/>
    <mergeCell ref="E85:H85"/>
    <mergeCell ref="B86:D86"/>
    <mergeCell ref="E86:H86"/>
    <mergeCell ref="C87:D87"/>
    <mergeCell ref="C88:D88"/>
    <mergeCell ref="C89:D89"/>
    <mergeCell ref="C90:D90"/>
    <mergeCell ref="C91:D91"/>
    <mergeCell ref="C92:D92"/>
    <mergeCell ref="C93:D93"/>
    <mergeCell ref="C94:D94"/>
    <mergeCell ref="B97:H99"/>
    <mergeCell ref="B101:J101"/>
    <mergeCell ref="B102:D102"/>
    <mergeCell ref="E102:H102"/>
    <mergeCell ref="B103:D103"/>
    <mergeCell ref="E103:H103"/>
    <mergeCell ref="B104:D104"/>
    <mergeCell ref="E104:H104"/>
    <mergeCell ref="C105:D105"/>
    <mergeCell ref="C106:D106"/>
    <mergeCell ref="C107:D107"/>
    <mergeCell ref="A1:B1"/>
    <mergeCell ref="A54:A55"/>
    <mergeCell ref="B54:E54"/>
    <mergeCell ref="F54:F55"/>
    <mergeCell ref="G54:G55"/>
    <mergeCell ref="H54:H55"/>
    <mergeCell ref="C95:D95"/>
    <mergeCell ref="B96:D96"/>
    <mergeCell ref="F96:H96"/>
  </mergeCells>
  <pageMargins left="0.511811024" right="0.511811024" top="0.78740157499999996" bottom="0.78740157499999996" header="0.31496062000000002" footer="0.31496062000000002"/>
  <pageSetup paperSize="9" scale="94" orientation="portrait" r:id="rId1"/>
  <rowBreaks count="8" manualBreakCount="8">
    <brk id="136" min="1" max="9" man="1"/>
    <brk id="190" min="1" max="9" man="1"/>
    <brk id="244" min="1" max="9" man="1"/>
    <brk id="298" min="1" max="9" man="1"/>
    <brk id="352" min="1" max="9" man="1"/>
    <brk id="406" min="1" max="9" man="1"/>
    <brk id="460" min="1" max="9" man="1"/>
    <brk id="514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60"/>
  <sheetViews>
    <sheetView view="pageBreakPreview" topLeftCell="A353" zoomScale="90" zoomScaleNormal="120" zoomScaleSheetLayoutView="90" workbookViewId="0">
      <selection sqref="A1:E29"/>
    </sheetView>
  </sheetViews>
  <sheetFormatPr defaultRowHeight="11.25"/>
  <cols>
    <col min="1" max="1" width="5.85546875" style="16" customWidth="1"/>
    <col min="2" max="2" width="7.7109375" style="16" customWidth="1"/>
    <col min="3" max="7" width="9.140625" style="16" customWidth="1"/>
    <col min="8" max="8" width="9.140625" style="16"/>
    <col min="9" max="9" width="15.5703125" style="27" bestFit="1" customWidth="1"/>
    <col min="10" max="10" width="15.5703125" style="16" bestFit="1" customWidth="1"/>
    <col min="11" max="16" width="9.140625" style="16"/>
    <col min="17" max="17" width="9" style="16" customWidth="1"/>
    <col min="18" max="18" width="15.140625" style="16" bestFit="1" customWidth="1"/>
    <col min="19" max="20" width="9" style="16" customWidth="1"/>
    <col min="21" max="21" width="15.140625" style="16" bestFit="1" customWidth="1"/>
    <col min="22" max="16384" width="9.140625" style="16"/>
  </cols>
  <sheetData>
    <row r="1" spans="1:6" ht="23.25" thickBot="1">
      <c r="A1" s="233" t="s">
        <v>47</v>
      </c>
      <c r="B1" s="234"/>
      <c r="C1" s="127" t="s">
        <v>48</v>
      </c>
      <c r="D1" s="128" t="s">
        <v>49</v>
      </c>
      <c r="E1" s="129" t="s">
        <v>50</v>
      </c>
      <c r="F1" s="15">
        <f>AVERAGE(C2:C26)</f>
        <v>1.1520000000000001</v>
      </c>
    </row>
    <row r="2" spans="1:6">
      <c r="A2" s="118">
        <v>890</v>
      </c>
      <c r="B2" s="119" t="s">
        <v>101</v>
      </c>
      <c r="C2" s="120">
        <v>3.8000000000000003</v>
      </c>
      <c r="D2" s="121">
        <f t="shared" ref="D2" si="0">C2-$F$1</f>
        <v>2.6480000000000001</v>
      </c>
      <c r="E2" s="124">
        <f>D2</f>
        <v>2.6480000000000001</v>
      </c>
      <c r="F2" s="15"/>
    </row>
    <row r="3" spans="1:6">
      <c r="A3" s="50">
        <v>894</v>
      </c>
      <c r="B3" s="122" t="s">
        <v>101</v>
      </c>
      <c r="C3" s="123">
        <v>1</v>
      </c>
      <c r="D3" s="73">
        <f t="shared" ref="D3:D11" si="1">C3-$F$1</f>
        <v>-0.15200000000000014</v>
      </c>
      <c r="E3" s="125">
        <f>D3+E2</f>
        <v>2.496</v>
      </c>
      <c r="F3" s="15"/>
    </row>
    <row r="4" spans="1:6">
      <c r="A4" s="50">
        <v>900</v>
      </c>
      <c r="B4" s="122" t="s">
        <v>101</v>
      </c>
      <c r="C4" s="123">
        <v>1.6</v>
      </c>
      <c r="D4" s="73">
        <f t="shared" si="1"/>
        <v>0.44799999999999995</v>
      </c>
      <c r="E4" s="125">
        <f>D4+E3</f>
        <v>2.944</v>
      </c>
      <c r="F4" s="15"/>
    </row>
    <row r="5" spans="1:6">
      <c r="A5" s="70">
        <v>904</v>
      </c>
      <c r="B5" s="122" t="s">
        <v>101</v>
      </c>
      <c r="C5" s="55">
        <v>1.2000000000000002</v>
      </c>
      <c r="D5" s="73">
        <f t="shared" si="1"/>
        <v>4.8000000000000043E-2</v>
      </c>
      <c r="E5" s="125">
        <f t="shared" ref="E5:E25" si="2">D5+E4</f>
        <v>2.992</v>
      </c>
    </row>
    <row r="6" spans="1:6">
      <c r="A6" s="70">
        <v>910</v>
      </c>
      <c r="B6" s="122" t="s">
        <v>101</v>
      </c>
      <c r="C6" s="55">
        <v>1.4</v>
      </c>
      <c r="D6" s="73">
        <f t="shared" si="1"/>
        <v>0.24799999999999978</v>
      </c>
      <c r="E6" s="125">
        <f t="shared" si="2"/>
        <v>3.2399999999999998</v>
      </c>
    </row>
    <row r="7" spans="1:6">
      <c r="A7" s="70">
        <v>914</v>
      </c>
      <c r="B7" s="122" t="s">
        <v>101</v>
      </c>
      <c r="C7" s="72">
        <v>1.6</v>
      </c>
      <c r="D7" s="73">
        <f t="shared" si="1"/>
        <v>0.44799999999999995</v>
      </c>
      <c r="E7" s="125">
        <f t="shared" si="2"/>
        <v>3.6879999999999997</v>
      </c>
    </row>
    <row r="8" spans="1:6">
      <c r="A8" s="70">
        <v>920</v>
      </c>
      <c r="B8" s="122" t="s">
        <v>101</v>
      </c>
      <c r="C8" s="72">
        <v>0.6</v>
      </c>
      <c r="D8" s="73">
        <f t="shared" si="1"/>
        <v>-0.55200000000000016</v>
      </c>
      <c r="E8" s="125">
        <f t="shared" si="2"/>
        <v>3.1359999999999997</v>
      </c>
    </row>
    <row r="9" spans="1:6">
      <c r="A9" s="70">
        <v>924</v>
      </c>
      <c r="B9" s="122" t="s">
        <v>101</v>
      </c>
      <c r="C9" s="72">
        <v>0.8</v>
      </c>
      <c r="D9" s="73">
        <f t="shared" si="1"/>
        <v>-0.35200000000000009</v>
      </c>
      <c r="E9" s="125">
        <f t="shared" si="2"/>
        <v>2.7839999999999998</v>
      </c>
    </row>
    <row r="10" spans="1:6">
      <c r="A10" s="70">
        <v>930</v>
      </c>
      <c r="B10" s="122" t="s">
        <v>101</v>
      </c>
      <c r="C10" s="72">
        <v>0.8</v>
      </c>
      <c r="D10" s="73">
        <f t="shared" si="1"/>
        <v>-0.35200000000000009</v>
      </c>
      <c r="E10" s="125">
        <f t="shared" si="2"/>
        <v>2.4319999999999995</v>
      </c>
    </row>
    <row r="11" spans="1:6">
      <c r="A11" s="70">
        <v>934</v>
      </c>
      <c r="B11" s="122" t="s">
        <v>101</v>
      </c>
      <c r="C11" s="72">
        <v>0.2</v>
      </c>
      <c r="D11" s="73">
        <f t="shared" si="1"/>
        <v>-0.95200000000000018</v>
      </c>
      <c r="E11" s="125">
        <f t="shared" si="2"/>
        <v>1.4799999999999993</v>
      </c>
    </row>
    <row r="12" spans="1:6">
      <c r="A12" s="50">
        <v>940</v>
      </c>
      <c r="B12" s="122" t="s">
        <v>101</v>
      </c>
      <c r="C12" s="123">
        <v>0.4</v>
      </c>
      <c r="D12" s="73">
        <f t="shared" ref="D12:D26" si="3">C12-$F$1</f>
        <v>-0.75200000000000011</v>
      </c>
      <c r="E12" s="125">
        <f t="shared" si="2"/>
        <v>0.7279999999999992</v>
      </c>
      <c r="F12" s="15"/>
    </row>
    <row r="13" spans="1:6">
      <c r="A13" s="50">
        <v>944</v>
      </c>
      <c r="B13" s="122" t="s">
        <v>101</v>
      </c>
      <c r="C13" s="123">
        <v>1.2000000000000002</v>
      </c>
      <c r="D13" s="73">
        <f t="shared" si="3"/>
        <v>4.8000000000000043E-2</v>
      </c>
      <c r="E13" s="125">
        <f t="shared" si="2"/>
        <v>0.77599999999999925</v>
      </c>
      <c r="F13" s="15"/>
    </row>
    <row r="14" spans="1:6">
      <c r="A14" s="50">
        <v>950</v>
      </c>
      <c r="B14" s="122" t="s">
        <v>101</v>
      </c>
      <c r="C14" s="123">
        <v>1.8000000000000003</v>
      </c>
      <c r="D14" s="73">
        <f t="shared" si="3"/>
        <v>0.64800000000000013</v>
      </c>
      <c r="E14" s="125">
        <f t="shared" si="2"/>
        <v>1.4239999999999995</v>
      </c>
      <c r="F14" s="15"/>
    </row>
    <row r="15" spans="1:6">
      <c r="A15" s="50">
        <v>954</v>
      </c>
      <c r="B15" s="122" t="s">
        <v>101</v>
      </c>
      <c r="C15" s="123">
        <v>1.1000000000000001</v>
      </c>
      <c r="D15" s="73">
        <f t="shared" si="3"/>
        <v>-5.2000000000000046E-2</v>
      </c>
      <c r="E15" s="125">
        <f t="shared" si="2"/>
        <v>1.3719999999999994</v>
      </c>
      <c r="F15" s="15"/>
    </row>
    <row r="16" spans="1:6">
      <c r="A16" s="50">
        <v>960</v>
      </c>
      <c r="B16" s="122" t="s">
        <v>101</v>
      </c>
      <c r="C16" s="123">
        <v>0.3</v>
      </c>
      <c r="D16" s="73">
        <f t="shared" si="3"/>
        <v>-0.85200000000000009</v>
      </c>
      <c r="E16" s="125">
        <f t="shared" si="2"/>
        <v>0.51999999999999935</v>
      </c>
      <c r="F16" s="15"/>
    </row>
    <row r="17" spans="1:20">
      <c r="A17" s="50">
        <v>964</v>
      </c>
      <c r="B17" s="122" t="s">
        <v>101</v>
      </c>
      <c r="C17" s="123">
        <v>1.1000000000000001</v>
      </c>
      <c r="D17" s="73">
        <f t="shared" si="3"/>
        <v>-5.2000000000000046E-2</v>
      </c>
      <c r="E17" s="125">
        <f t="shared" si="2"/>
        <v>0.46799999999999931</v>
      </c>
      <c r="F17" s="15"/>
    </row>
    <row r="18" spans="1:20">
      <c r="A18" s="50">
        <v>966</v>
      </c>
      <c r="B18" s="122" t="s">
        <v>101</v>
      </c>
      <c r="C18" s="123">
        <v>0.2</v>
      </c>
      <c r="D18" s="73">
        <f t="shared" si="3"/>
        <v>-0.95200000000000018</v>
      </c>
      <c r="E18" s="125">
        <f t="shared" si="2"/>
        <v>-0.48400000000000087</v>
      </c>
      <c r="F18" s="15"/>
    </row>
    <row r="19" spans="1:20">
      <c r="A19" s="50">
        <v>968</v>
      </c>
      <c r="B19" s="122" t="s">
        <v>101</v>
      </c>
      <c r="C19" s="123">
        <v>0.7</v>
      </c>
      <c r="D19" s="73">
        <f t="shared" si="3"/>
        <v>-0.45200000000000018</v>
      </c>
      <c r="E19" s="125">
        <f t="shared" si="2"/>
        <v>-0.93600000000000105</v>
      </c>
      <c r="F19" s="15"/>
    </row>
    <row r="20" spans="1:20">
      <c r="A20" s="50">
        <v>970</v>
      </c>
      <c r="B20" s="122" t="s">
        <v>101</v>
      </c>
      <c r="C20" s="123">
        <v>2.1</v>
      </c>
      <c r="D20" s="73">
        <f t="shared" si="3"/>
        <v>0.94799999999999995</v>
      </c>
      <c r="E20" s="125">
        <f t="shared" si="2"/>
        <v>1.19999999999989E-2</v>
      </c>
      <c r="F20" s="15"/>
    </row>
    <row r="21" spans="1:20">
      <c r="A21" s="50">
        <v>972</v>
      </c>
      <c r="B21" s="122" t="s">
        <v>101</v>
      </c>
      <c r="C21" s="123">
        <v>0.89999999999999991</v>
      </c>
      <c r="D21" s="73">
        <f t="shared" si="3"/>
        <v>-0.25200000000000022</v>
      </c>
      <c r="E21" s="125">
        <f t="shared" si="2"/>
        <v>-0.24000000000000132</v>
      </c>
      <c r="F21" s="15"/>
    </row>
    <row r="22" spans="1:20">
      <c r="A22" s="50">
        <v>974</v>
      </c>
      <c r="B22" s="122" t="s">
        <v>101</v>
      </c>
      <c r="C22" s="123">
        <v>1.6</v>
      </c>
      <c r="D22" s="73">
        <f t="shared" si="3"/>
        <v>0.44799999999999995</v>
      </c>
      <c r="E22" s="125">
        <f t="shared" si="2"/>
        <v>0.20799999999999863</v>
      </c>
      <c r="F22" s="15"/>
    </row>
    <row r="23" spans="1:20">
      <c r="A23" s="50">
        <v>976</v>
      </c>
      <c r="B23" s="122" t="s">
        <v>101</v>
      </c>
      <c r="C23" s="123">
        <v>1.7000000000000002</v>
      </c>
      <c r="D23" s="73">
        <f t="shared" si="3"/>
        <v>0.54800000000000004</v>
      </c>
      <c r="E23" s="125">
        <f t="shared" si="2"/>
        <v>0.75599999999999867</v>
      </c>
      <c r="F23" s="15"/>
    </row>
    <row r="24" spans="1:20">
      <c r="A24" s="50">
        <v>978</v>
      </c>
      <c r="B24" s="122" t="s">
        <v>101</v>
      </c>
      <c r="C24" s="123">
        <v>1.9</v>
      </c>
      <c r="D24" s="73">
        <f t="shared" si="3"/>
        <v>0.74799999999999978</v>
      </c>
      <c r="E24" s="125">
        <f t="shared" si="2"/>
        <v>1.5039999999999984</v>
      </c>
      <c r="F24" s="15"/>
    </row>
    <row r="25" spans="1:20">
      <c r="A25" s="50">
        <v>980</v>
      </c>
      <c r="B25" s="122" t="s">
        <v>101</v>
      </c>
      <c r="C25" s="123">
        <v>0.8</v>
      </c>
      <c r="D25" s="73">
        <f t="shared" si="3"/>
        <v>-0.35200000000000009</v>
      </c>
      <c r="E25" s="125">
        <f t="shared" si="2"/>
        <v>1.1519999999999984</v>
      </c>
      <c r="F25" s="15"/>
    </row>
    <row r="26" spans="1:20" ht="12" thickBot="1">
      <c r="A26" s="47">
        <v>982</v>
      </c>
      <c r="B26" s="116" t="s">
        <v>101</v>
      </c>
      <c r="C26" s="117">
        <v>0</v>
      </c>
      <c r="D26" s="78">
        <f t="shared" si="3"/>
        <v>-1.1520000000000001</v>
      </c>
      <c r="E26" s="126">
        <f>D26+E25</f>
        <v>-1.7763568394002505E-15</v>
      </c>
      <c r="F26" s="15"/>
    </row>
    <row r="27" spans="1:20">
      <c r="A27" s="114"/>
      <c r="B27" s="87" t="s">
        <v>176</v>
      </c>
      <c r="C27" s="88">
        <f>ROUND(AVERAGE(C2:C26),1)</f>
        <v>1.2</v>
      </c>
      <c r="D27" s="65"/>
      <c r="E27" s="65"/>
      <c r="F27" s="15"/>
    </row>
    <row r="28" spans="1:20">
      <c r="A28" s="20"/>
      <c r="B28" s="89" t="s">
        <v>177</v>
      </c>
      <c r="C28" s="90">
        <f>STDEV(C2:C26)</f>
        <v>0.79745428291114806</v>
      </c>
      <c r="D28" s="69"/>
      <c r="E28" s="69"/>
      <c r="F28" s="15"/>
    </row>
    <row r="29" spans="1:20" ht="12" thickBot="1">
      <c r="A29" s="20"/>
      <c r="B29" s="91" t="s">
        <v>178</v>
      </c>
      <c r="C29" s="92">
        <f>C27+C28</f>
        <v>1.9974542829111481</v>
      </c>
      <c r="D29" s="69"/>
      <c r="E29" s="69"/>
      <c r="F29" s="15"/>
    </row>
    <row r="30" spans="1:20">
      <c r="A30" s="66"/>
      <c r="B30" s="115"/>
      <c r="C30" s="68"/>
      <c r="D30" s="69"/>
      <c r="E30" s="69"/>
    </row>
    <row r="31" spans="1:20" ht="12" thickBot="1">
      <c r="Q31" s="29"/>
      <c r="R31" s="29"/>
      <c r="S31" s="29"/>
      <c r="T31" s="29"/>
    </row>
    <row r="32" spans="1:20">
      <c r="A32" s="200" t="s">
        <v>51</v>
      </c>
      <c r="B32" s="202" t="s">
        <v>47</v>
      </c>
      <c r="C32" s="202"/>
      <c r="D32" s="202"/>
      <c r="E32" s="202"/>
      <c r="F32" s="202" t="s">
        <v>52</v>
      </c>
      <c r="G32" s="202" t="s">
        <v>53</v>
      </c>
      <c r="H32" s="204" t="s">
        <v>54</v>
      </c>
      <c r="I32" s="213" t="s">
        <v>55</v>
      </c>
      <c r="J32" s="214"/>
      <c r="K32" s="214"/>
      <c r="L32" s="214"/>
      <c r="M32" s="214"/>
      <c r="N32" s="214"/>
      <c r="O32" s="214"/>
      <c r="P32" s="215"/>
      <c r="Q32" s="31"/>
      <c r="R32" s="30"/>
      <c r="S32" s="31"/>
      <c r="T32" s="30"/>
    </row>
    <row r="33" spans="1:20" ht="12" thickBot="1">
      <c r="A33" s="201"/>
      <c r="B33" s="203" t="s">
        <v>56</v>
      </c>
      <c r="C33" s="203"/>
      <c r="D33" s="203" t="s">
        <v>57</v>
      </c>
      <c r="E33" s="203"/>
      <c r="F33" s="203"/>
      <c r="G33" s="203"/>
      <c r="H33" s="205"/>
      <c r="I33" s="145" t="s">
        <v>58</v>
      </c>
      <c r="J33" s="97" t="s">
        <v>59</v>
      </c>
      <c r="K33" s="97" t="s">
        <v>60</v>
      </c>
      <c r="L33" s="97" t="s">
        <v>61</v>
      </c>
      <c r="M33" s="97" t="s">
        <v>62</v>
      </c>
      <c r="N33" s="97" t="s">
        <v>63</v>
      </c>
      <c r="O33" s="97" t="s">
        <v>64</v>
      </c>
      <c r="P33" s="98" t="s">
        <v>65</v>
      </c>
      <c r="Q33" s="31"/>
      <c r="R33" s="18" t="s">
        <v>93</v>
      </c>
      <c r="S33" s="31"/>
      <c r="T33" s="30"/>
    </row>
    <row r="34" spans="1:20">
      <c r="A34" s="137">
        <v>1</v>
      </c>
      <c r="B34" s="138">
        <v>890</v>
      </c>
      <c r="C34" s="139" t="s">
        <v>101</v>
      </c>
      <c r="D34" s="138">
        <v>894</v>
      </c>
      <c r="E34" s="139" t="s">
        <v>101</v>
      </c>
      <c r="F34" s="138">
        <f t="shared" ref="F34:F40" si="4">((D34-B34)/2)+1</f>
        <v>3</v>
      </c>
      <c r="G34" s="138">
        <f t="shared" ref="G34:G40" si="5">F34*20</f>
        <v>60</v>
      </c>
      <c r="H34" s="158">
        <f>SUM(I69)</f>
        <v>93.333333333333343</v>
      </c>
      <c r="I34" s="154">
        <v>3</v>
      </c>
      <c r="J34" s="140">
        <v>0</v>
      </c>
      <c r="K34" s="140">
        <v>2</v>
      </c>
      <c r="L34" s="140">
        <v>0</v>
      </c>
      <c r="M34" s="140">
        <v>0</v>
      </c>
      <c r="N34" s="140">
        <v>0</v>
      </c>
      <c r="O34" s="140">
        <v>0</v>
      </c>
      <c r="P34" s="141">
        <v>1</v>
      </c>
      <c r="Q34" s="42"/>
      <c r="R34" s="28" t="s">
        <v>201</v>
      </c>
      <c r="S34" s="42"/>
      <c r="T34" s="30"/>
    </row>
    <row r="35" spans="1:20">
      <c r="A35" s="93">
        <v>2</v>
      </c>
      <c r="B35" s="94">
        <v>894</v>
      </c>
      <c r="C35" s="122" t="s">
        <v>101</v>
      </c>
      <c r="D35" s="94">
        <v>900</v>
      </c>
      <c r="E35" s="122" t="s">
        <v>101</v>
      </c>
      <c r="F35" s="94">
        <f t="shared" si="4"/>
        <v>4</v>
      </c>
      <c r="G35" s="94">
        <f t="shared" si="5"/>
        <v>80</v>
      </c>
      <c r="H35" s="151">
        <f>SUM(I87)</f>
        <v>65</v>
      </c>
      <c r="I35" s="155">
        <v>2</v>
      </c>
      <c r="J35" s="132">
        <v>0</v>
      </c>
      <c r="K35" s="132">
        <v>2</v>
      </c>
      <c r="L35" s="132">
        <v>0</v>
      </c>
      <c r="M35" s="132">
        <v>0</v>
      </c>
      <c r="N35" s="132">
        <v>0</v>
      </c>
      <c r="O35" s="132">
        <v>0</v>
      </c>
      <c r="P35" s="133">
        <v>1</v>
      </c>
      <c r="Q35" s="42"/>
      <c r="R35" s="28" t="s">
        <v>202</v>
      </c>
      <c r="S35" s="42"/>
      <c r="T35" s="30"/>
    </row>
    <row r="36" spans="1:20">
      <c r="A36" s="93">
        <v>3</v>
      </c>
      <c r="B36" s="94">
        <v>900</v>
      </c>
      <c r="C36" s="122" t="s">
        <v>101</v>
      </c>
      <c r="D36" s="134">
        <v>904</v>
      </c>
      <c r="E36" s="122" t="s">
        <v>101</v>
      </c>
      <c r="F36" s="94">
        <f t="shared" si="4"/>
        <v>3</v>
      </c>
      <c r="G36" s="94">
        <f t="shared" si="5"/>
        <v>60</v>
      </c>
      <c r="H36" s="151">
        <f>SUM(I105)</f>
        <v>93.333333333333343</v>
      </c>
      <c r="I36" s="155">
        <v>3</v>
      </c>
      <c r="J36" s="132">
        <v>0</v>
      </c>
      <c r="K36" s="132">
        <v>2</v>
      </c>
      <c r="L36" s="132">
        <v>0</v>
      </c>
      <c r="M36" s="132">
        <v>0</v>
      </c>
      <c r="N36" s="132">
        <v>0</v>
      </c>
      <c r="O36" s="132">
        <v>0</v>
      </c>
      <c r="P36" s="133">
        <v>1</v>
      </c>
      <c r="Q36" s="42"/>
      <c r="R36" s="28" t="s">
        <v>203</v>
      </c>
      <c r="S36" s="42"/>
      <c r="T36" s="30"/>
    </row>
    <row r="37" spans="1:20">
      <c r="A37" s="93">
        <v>4</v>
      </c>
      <c r="B37" s="134">
        <v>904</v>
      </c>
      <c r="C37" s="122" t="s">
        <v>101</v>
      </c>
      <c r="D37" s="134">
        <v>910</v>
      </c>
      <c r="E37" s="122" t="s">
        <v>101</v>
      </c>
      <c r="F37" s="94">
        <f t="shared" si="4"/>
        <v>4</v>
      </c>
      <c r="G37" s="94">
        <f t="shared" si="5"/>
        <v>80</v>
      </c>
      <c r="H37" s="151">
        <f>SUM(I123)</f>
        <v>65</v>
      </c>
      <c r="I37" s="155">
        <v>2</v>
      </c>
      <c r="J37" s="132">
        <v>0</v>
      </c>
      <c r="K37" s="132">
        <v>2</v>
      </c>
      <c r="L37" s="132">
        <v>0</v>
      </c>
      <c r="M37" s="132">
        <v>0</v>
      </c>
      <c r="N37" s="132">
        <v>0</v>
      </c>
      <c r="O37" s="132">
        <v>0</v>
      </c>
      <c r="P37" s="133">
        <v>1</v>
      </c>
      <c r="Q37" s="42"/>
      <c r="R37" s="28" t="s">
        <v>204</v>
      </c>
      <c r="S37" s="42"/>
      <c r="T37" s="30"/>
    </row>
    <row r="38" spans="1:20">
      <c r="A38" s="93">
        <v>5</v>
      </c>
      <c r="B38" s="134">
        <v>910</v>
      </c>
      <c r="C38" s="122" t="s">
        <v>101</v>
      </c>
      <c r="D38" s="134">
        <v>914</v>
      </c>
      <c r="E38" s="122" t="s">
        <v>101</v>
      </c>
      <c r="F38" s="94">
        <f t="shared" si="4"/>
        <v>3</v>
      </c>
      <c r="G38" s="94">
        <f t="shared" si="5"/>
        <v>60</v>
      </c>
      <c r="H38" s="151">
        <f>SUM(I141)</f>
        <v>100.00000000000001</v>
      </c>
      <c r="I38" s="155">
        <v>1</v>
      </c>
      <c r="J38" s="132">
        <v>0</v>
      </c>
      <c r="K38" s="132">
        <v>2</v>
      </c>
      <c r="L38" s="132">
        <v>0</v>
      </c>
      <c r="M38" s="132">
        <v>0</v>
      </c>
      <c r="N38" s="132">
        <v>0</v>
      </c>
      <c r="O38" s="132">
        <v>0</v>
      </c>
      <c r="P38" s="133">
        <v>2</v>
      </c>
      <c r="Q38" s="42"/>
      <c r="R38" s="28" t="s">
        <v>205</v>
      </c>
      <c r="S38" s="42"/>
      <c r="T38" s="30"/>
    </row>
    <row r="39" spans="1:20">
      <c r="A39" s="93">
        <v>6</v>
      </c>
      <c r="B39" s="134">
        <v>914</v>
      </c>
      <c r="C39" s="122" t="s">
        <v>101</v>
      </c>
      <c r="D39" s="134">
        <v>924</v>
      </c>
      <c r="E39" s="122" t="s">
        <v>101</v>
      </c>
      <c r="F39" s="94">
        <f t="shared" si="4"/>
        <v>6</v>
      </c>
      <c r="G39" s="94">
        <f t="shared" si="5"/>
        <v>120</v>
      </c>
      <c r="H39" s="151">
        <f>SUM(I159)</f>
        <v>50.000000000000007</v>
      </c>
      <c r="I39" s="155">
        <v>1</v>
      </c>
      <c r="J39" s="132">
        <v>0</v>
      </c>
      <c r="K39" s="132">
        <v>2</v>
      </c>
      <c r="L39" s="132">
        <v>0</v>
      </c>
      <c r="M39" s="132">
        <v>0</v>
      </c>
      <c r="N39" s="132">
        <v>0</v>
      </c>
      <c r="O39" s="132">
        <v>0</v>
      </c>
      <c r="P39" s="133">
        <v>2</v>
      </c>
      <c r="Q39" s="43"/>
      <c r="R39" s="28" t="s">
        <v>206</v>
      </c>
      <c r="S39" s="29"/>
      <c r="T39" s="29"/>
    </row>
    <row r="40" spans="1:20">
      <c r="A40" s="93">
        <v>7</v>
      </c>
      <c r="B40" s="134">
        <v>924</v>
      </c>
      <c r="C40" s="122" t="s">
        <v>101</v>
      </c>
      <c r="D40" s="134">
        <v>930</v>
      </c>
      <c r="E40" s="122" t="s">
        <v>101</v>
      </c>
      <c r="F40" s="94">
        <f t="shared" si="4"/>
        <v>4</v>
      </c>
      <c r="G40" s="94">
        <f t="shared" si="5"/>
        <v>80</v>
      </c>
      <c r="H40" s="159">
        <f>SUM(I177)</f>
        <v>40</v>
      </c>
      <c r="I40" s="155">
        <v>0</v>
      </c>
      <c r="J40" s="132">
        <v>0</v>
      </c>
      <c r="K40" s="132">
        <v>2</v>
      </c>
      <c r="L40" s="132">
        <v>0</v>
      </c>
      <c r="M40" s="132">
        <v>0</v>
      </c>
      <c r="N40" s="132">
        <v>0</v>
      </c>
      <c r="O40" s="132">
        <v>0</v>
      </c>
      <c r="P40" s="133">
        <v>0</v>
      </c>
      <c r="Q40" s="18"/>
      <c r="R40" s="28" t="s">
        <v>207</v>
      </c>
    </row>
    <row r="41" spans="1:20" s="37" customFormat="1">
      <c r="A41" s="93">
        <v>8</v>
      </c>
      <c r="B41" s="94">
        <v>930</v>
      </c>
      <c r="C41" s="122" t="s">
        <v>101</v>
      </c>
      <c r="D41" s="94">
        <v>944</v>
      </c>
      <c r="E41" s="122" t="s">
        <v>101</v>
      </c>
      <c r="F41" s="94">
        <f>((D41-B41)/2)+1</f>
        <v>8</v>
      </c>
      <c r="G41" s="94">
        <f>F41*20</f>
        <v>160</v>
      </c>
      <c r="H41" s="151">
        <f>SUM(I195)</f>
        <v>32.5</v>
      </c>
      <c r="I41" s="156">
        <v>5</v>
      </c>
      <c r="J41" s="72">
        <v>0</v>
      </c>
      <c r="K41" s="72">
        <v>2</v>
      </c>
      <c r="L41" s="72">
        <v>0</v>
      </c>
      <c r="M41" s="72">
        <v>0</v>
      </c>
      <c r="N41" s="72">
        <v>0</v>
      </c>
      <c r="O41" s="72">
        <v>0</v>
      </c>
      <c r="P41" s="142">
        <v>0</v>
      </c>
      <c r="Q41" s="31"/>
      <c r="R41" s="28" t="s">
        <v>208</v>
      </c>
    </row>
    <row r="42" spans="1:20">
      <c r="A42" s="93">
        <v>9</v>
      </c>
      <c r="B42" s="94">
        <v>944</v>
      </c>
      <c r="C42" s="122" t="s">
        <v>101</v>
      </c>
      <c r="D42" s="94">
        <v>950</v>
      </c>
      <c r="E42" s="122" t="s">
        <v>101</v>
      </c>
      <c r="F42" s="94">
        <f t="shared" ref="F42:F52" si="6">((D42-B42)/2)+1</f>
        <v>4</v>
      </c>
      <c r="G42" s="94">
        <f t="shared" ref="G42:G52" si="7">F42*20</f>
        <v>80</v>
      </c>
      <c r="H42" s="151">
        <f>SUM(I213)</f>
        <v>75</v>
      </c>
      <c r="I42" s="155">
        <v>4</v>
      </c>
      <c r="J42" s="132">
        <v>0</v>
      </c>
      <c r="K42" s="132">
        <v>2</v>
      </c>
      <c r="L42" s="132">
        <v>0</v>
      </c>
      <c r="M42" s="132">
        <v>0</v>
      </c>
      <c r="N42" s="132">
        <v>0</v>
      </c>
      <c r="O42" s="132">
        <v>0</v>
      </c>
      <c r="P42" s="133">
        <v>1</v>
      </c>
      <c r="Q42" s="31"/>
      <c r="R42" s="28" t="s">
        <v>133</v>
      </c>
    </row>
    <row r="43" spans="1:20">
      <c r="A43" s="93">
        <v>10</v>
      </c>
      <c r="B43" s="94">
        <v>950</v>
      </c>
      <c r="C43" s="122" t="s">
        <v>101</v>
      </c>
      <c r="D43" s="94">
        <v>954</v>
      </c>
      <c r="E43" s="122" t="s">
        <v>101</v>
      </c>
      <c r="F43" s="94">
        <f t="shared" si="6"/>
        <v>3</v>
      </c>
      <c r="G43" s="94">
        <f t="shared" si="7"/>
        <v>60</v>
      </c>
      <c r="H43" s="151">
        <f>SUM(I231)</f>
        <v>96.666666666666671</v>
      </c>
      <c r="I43" s="155">
        <v>3</v>
      </c>
      <c r="J43" s="132">
        <v>0</v>
      </c>
      <c r="K43" s="132">
        <v>1</v>
      </c>
      <c r="L43" s="132">
        <v>0</v>
      </c>
      <c r="M43" s="132">
        <v>0</v>
      </c>
      <c r="N43" s="132">
        <v>0</v>
      </c>
      <c r="O43" s="132">
        <v>1</v>
      </c>
      <c r="P43" s="133">
        <v>2</v>
      </c>
      <c r="Q43" s="31"/>
      <c r="R43" s="28" t="s">
        <v>134</v>
      </c>
    </row>
    <row r="44" spans="1:20">
      <c r="A44" s="93">
        <v>11</v>
      </c>
      <c r="B44" s="94">
        <v>954</v>
      </c>
      <c r="C44" s="122" t="s">
        <v>101</v>
      </c>
      <c r="D44" s="94">
        <v>960</v>
      </c>
      <c r="E44" s="122" t="s">
        <v>101</v>
      </c>
      <c r="F44" s="94">
        <f>((D44-B44)/2)+1</f>
        <v>4</v>
      </c>
      <c r="G44" s="94">
        <f t="shared" si="7"/>
        <v>80</v>
      </c>
      <c r="H44" s="151">
        <f>SUM(I249)</f>
        <v>35</v>
      </c>
      <c r="I44" s="155">
        <v>1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2</v>
      </c>
      <c r="P44" s="133">
        <v>1</v>
      </c>
      <c r="Q44" s="31"/>
      <c r="R44" s="28" t="s">
        <v>135</v>
      </c>
    </row>
    <row r="45" spans="1:20">
      <c r="A45" s="93">
        <v>12</v>
      </c>
      <c r="B45" s="94">
        <v>960</v>
      </c>
      <c r="C45" s="122" t="s">
        <v>101</v>
      </c>
      <c r="D45" s="94">
        <v>964</v>
      </c>
      <c r="E45" s="122" t="s">
        <v>101</v>
      </c>
      <c r="F45" s="94">
        <f t="shared" si="6"/>
        <v>3</v>
      </c>
      <c r="G45" s="94">
        <f t="shared" si="7"/>
        <v>60</v>
      </c>
      <c r="H45" s="151">
        <f>SUM(I267)</f>
        <v>46.666666666666671</v>
      </c>
      <c r="I45" s="155">
        <v>0</v>
      </c>
      <c r="J45" s="132">
        <v>0</v>
      </c>
      <c r="K45" s="132">
        <v>1</v>
      </c>
      <c r="L45" s="132">
        <v>0</v>
      </c>
      <c r="M45" s="132">
        <v>0</v>
      </c>
      <c r="N45" s="132">
        <v>0</v>
      </c>
      <c r="O45" s="132">
        <v>2</v>
      </c>
      <c r="P45" s="133">
        <v>0</v>
      </c>
      <c r="Q45" s="31"/>
      <c r="R45" s="28" t="s">
        <v>136</v>
      </c>
    </row>
    <row r="46" spans="1:20">
      <c r="A46" s="93">
        <v>13</v>
      </c>
      <c r="B46" s="94">
        <v>964</v>
      </c>
      <c r="C46" s="122" t="s">
        <v>101</v>
      </c>
      <c r="D46" s="94">
        <v>966</v>
      </c>
      <c r="E46" s="122" t="s">
        <v>101</v>
      </c>
      <c r="F46" s="94">
        <f t="shared" si="6"/>
        <v>2</v>
      </c>
      <c r="G46" s="94">
        <f t="shared" si="7"/>
        <v>40</v>
      </c>
      <c r="H46" s="151">
        <f>SUM(I285)</f>
        <v>65</v>
      </c>
      <c r="I46" s="155">
        <v>1</v>
      </c>
      <c r="J46" s="132">
        <v>0</v>
      </c>
      <c r="K46" s="132">
        <v>1</v>
      </c>
      <c r="L46" s="132">
        <v>0</v>
      </c>
      <c r="M46" s="132">
        <v>0</v>
      </c>
      <c r="N46" s="132">
        <v>0</v>
      </c>
      <c r="O46" s="132">
        <v>1</v>
      </c>
      <c r="P46" s="133">
        <v>0</v>
      </c>
      <c r="Q46" s="31"/>
      <c r="R46" s="28" t="s">
        <v>137</v>
      </c>
    </row>
    <row r="47" spans="1:20">
      <c r="A47" s="93">
        <v>14</v>
      </c>
      <c r="B47" s="94">
        <v>966</v>
      </c>
      <c r="C47" s="122" t="s">
        <v>101</v>
      </c>
      <c r="D47" s="94">
        <v>968</v>
      </c>
      <c r="E47" s="122" t="s">
        <v>101</v>
      </c>
      <c r="F47" s="94">
        <f t="shared" si="6"/>
        <v>2</v>
      </c>
      <c r="G47" s="94">
        <f t="shared" si="7"/>
        <v>40</v>
      </c>
      <c r="H47" s="151">
        <f>SUM(I303)</f>
        <v>45</v>
      </c>
      <c r="I47" s="155">
        <v>3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1</v>
      </c>
      <c r="P47" s="133">
        <v>0</v>
      </c>
      <c r="Q47" s="31"/>
      <c r="R47" s="28" t="s">
        <v>138</v>
      </c>
    </row>
    <row r="48" spans="1:20">
      <c r="A48" s="93">
        <v>15</v>
      </c>
      <c r="B48" s="94">
        <v>968</v>
      </c>
      <c r="C48" s="122" t="s">
        <v>101</v>
      </c>
      <c r="D48" s="94">
        <v>970</v>
      </c>
      <c r="E48" s="122" t="s">
        <v>101</v>
      </c>
      <c r="F48" s="94">
        <f t="shared" si="6"/>
        <v>2</v>
      </c>
      <c r="G48" s="94">
        <f t="shared" si="7"/>
        <v>40</v>
      </c>
      <c r="H48" s="151">
        <f>SUM(I321)</f>
        <v>140</v>
      </c>
      <c r="I48" s="155">
        <v>4</v>
      </c>
      <c r="J48" s="132">
        <v>0</v>
      </c>
      <c r="K48" s="132">
        <v>1</v>
      </c>
      <c r="L48" s="132">
        <v>0</v>
      </c>
      <c r="M48" s="132">
        <v>0</v>
      </c>
      <c r="N48" s="132">
        <v>0</v>
      </c>
      <c r="O48" s="132">
        <v>2</v>
      </c>
      <c r="P48" s="133">
        <v>1</v>
      </c>
      <c r="Q48" s="31"/>
      <c r="R48" s="28" t="s">
        <v>139</v>
      </c>
    </row>
    <row r="49" spans="1:18">
      <c r="A49" s="93">
        <v>16</v>
      </c>
      <c r="B49" s="94">
        <v>970</v>
      </c>
      <c r="C49" s="122" t="s">
        <v>101</v>
      </c>
      <c r="D49" s="94">
        <v>972</v>
      </c>
      <c r="E49" s="122" t="s">
        <v>101</v>
      </c>
      <c r="F49" s="94">
        <f t="shared" si="6"/>
        <v>2</v>
      </c>
      <c r="G49" s="94">
        <f t="shared" si="7"/>
        <v>40</v>
      </c>
      <c r="H49" s="151">
        <f>SUM(I339)</f>
        <v>150</v>
      </c>
      <c r="I49" s="155">
        <v>2</v>
      </c>
      <c r="J49" s="132">
        <v>0</v>
      </c>
      <c r="K49" s="132">
        <v>1</v>
      </c>
      <c r="L49" s="132">
        <v>0</v>
      </c>
      <c r="M49" s="132">
        <v>0</v>
      </c>
      <c r="N49" s="132">
        <v>0</v>
      </c>
      <c r="O49" s="132">
        <v>2</v>
      </c>
      <c r="P49" s="133">
        <v>2</v>
      </c>
      <c r="Q49" s="31"/>
      <c r="R49" s="28" t="s">
        <v>140</v>
      </c>
    </row>
    <row r="50" spans="1:18">
      <c r="A50" s="93">
        <v>17</v>
      </c>
      <c r="B50" s="94">
        <v>972</v>
      </c>
      <c r="C50" s="122" t="s">
        <v>101</v>
      </c>
      <c r="D50" s="94">
        <v>976</v>
      </c>
      <c r="E50" s="122" t="s">
        <v>101</v>
      </c>
      <c r="F50" s="94">
        <f t="shared" si="6"/>
        <v>3</v>
      </c>
      <c r="G50" s="94">
        <f t="shared" si="7"/>
        <v>60</v>
      </c>
      <c r="H50" s="151">
        <f>SUM(I357)</f>
        <v>140</v>
      </c>
      <c r="I50" s="155">
        <v>1</v>
      </c>
      <c r="J50" s="132">
        <v>0</v>
      </c>
      <c r="K50" s="132">
        <v>2</v>
      </c>
      <c r="L50" s="132">
        <v>0</v>
      </c>
      <c r="M50" s="132">
        <v>0</v>
      </c>
      <c r="N50" s="132">
        <v>0</v>
      </c>
      <c r="O50" s="132">
        <v>2</v>
      </c>
      <c r="P50" s="133">
        <v>3</v>
      </c>
      <c r="Q50" s="31"/>
      <c r="R50" s="28" t="s">
        <v>141</v>
      </c>
    </row>
    <row r="51" spans="1:18">
      <c r="A51" s="93">
        <v>18</v>
      </c>
      <c r="B51" s="94">
        <v>976</v>
      </c>
      <c r="C51" s="122" t="s">
        <v>101</v>
      </c>
      <c r="D51" s="94">
        <v>978</v>
      </c>
      <c r="E51" s="122" t="s">
        <v>101</v>
      </c>
      <c r="F51" s="94">
        <f t="shared" si="6"/>
        <v>2</v>
      </c>
      <c r="G51" s="94">
        <f t="shared" si="7"/>
        <v>40</v>
      </c>
      <c r="H51" s="151">
        <f>SUM(I375)</f>
        <v>180</v>
      </c>
      <c r="I51" s="155">
        <v>1</v>
      </c>
      <c r="J51" s="132">
        <v>0</v>
      </c>
      <c r="K51" s="132">
        <v>2</v>
      </c>
      <c r="L51" s="132">
        <v>0</v>
      </c>
      <c r="M51" s="132">
        <v>0</v>
      </c>
      <c r="N51" s="132">
        <v>0</v>
      </c>
      <c r="O51" s="132">
        <v>2</v>
      </c>
      <c r="P51" s="133">
        <v>2</v>
      </c>
      <c r="Q51" s="31"/>
      <c r="R51" s="28" t="s">
        <v>142</v>
      </c>
    </row>
    <row r="52" spans="1:18">
      <c r="A52" s="93">
        <v>19</v>
      </c>
      <c r="B52" s="94">
        <v>978</v>
      </c>
      <c r="C52" s="122" t="s">
        <v>101</v>
      </c>
      <c r="D52" s="94">
        <v>980</v>
      </c>
      <c r="E52" s="122" t="s">
        <v>101</v>
      </c>
      <c r="F52" s="94">
        <f t="shared" si="6"/>
        <v>2</v>
      </c>
      <c r="G52" s="94">
        <f t="shared" si="7"/>
        <v>40</v>
      </c>
      <c r="H52" s="151">
        <f>SUM(I393)</f>
        <v>60</v>
      </c>
      <c r="I52" s="155">
        <v>2</v>
      </c>
      <c r="J52" s="132">
        <v>0</v>
      </c>
      <c r="K52" s="132">
        <v>1</v>
      </c>
      <c r="L52" s="132">
        <v>0</v>
      </c>
      <c r="M52" s="132">
        <v>0</v>
      </c>
      <c r="N52" s="132">
        <v>0</v>
      </c>
      <c r="O52" s="132">
        <v>1</v>
      </c>
      <c r="P52" s="133">
        <v>2</v>
      </c>
      <c r="Q52" s="31"/>
      <c r="R52" s="28" t="s">
        <v>143</v>
      </c>
    </row>
    <row r="53" spans="1:18" ht="12" thickBot="1">
      <c r="A53" s="95">
        <v>20</v>
      </c>
      <c r="B53" s="96">
        <v>980</v>
      </c>
      <c r="C53" s="116" t="s">
        <v>101</v>
      </c>
      <c r="D53" s="96">
        <v>982</v>
      </c>
      <c r="E53" s="116" t="s">
        <v>101</v>
      </c>
      <c r="F53" s="96">
        <f t="shared" ref="F53" si="8">((D53-B53)/2)+1</f>
        <v>2</v>
      </c>
      <c r="G53" s="96">
        <f t="shared" ref="G53" si="9">F53*20</f>
        <v>40</v>
      </c>
      <c r="H53" s="153">
        <f>SUM(I411)</f>
        <v>10</v>
      </c>
      <c r="I53" s="157">
        <v>1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6">
        <v>1</v>
      </c>
      <c r="Q53" s="31"/>
      <c r="R53" s="28" t="s">
        <v>144</v>
      </c>
    </row>
    <row r="54" spans="1:18">
      <c r="K54" s="18"/>
    </row>
    <row r="55" spans="1:18" ht="12" thickBot="1"/>
    <row r="56" spans="1:18">
      <c r="B56" s="228" t="s">
        <v>94</v>
      </c>
      <c r="C56" s="229"/>
      <c r="D56" s="229"/>
      <c r="E56" s="229"/>
      <c r="F56" s="229"/>
      <c r="G56" s="229"/>
      <c r="H56" s="229"/>
      <c r="I56" s="229"/>
      <c r="J56" s="230"/>
      <c r="K56" s="130">
        <v>1</v>
      </c>
    </row>
    <row r="57" spans="1:18" ht="11.25" customHeight="1">
      <c r="B57" s="192" t="s">
        <v>95</v>
      </c>
      <c r="C57" s="193"/>
      <c r="D57" s="193"/>
      <c r="E57" s="193" t="s">
        <v>96</v>
      </c>
      <c r="F57" s="193"/>
      <c r="G57" s="193"/>
      <c r="H57" s="193"/>
      <c r="I57" s="33" t="s">
        <v>102</v>
      </c>
      <c r="J57" s="5" t="s">
        <v>2</v>
      </c>
      <c r="K57" s="130"/>
    </row>
    <row r="58" spans="1:18">
      <c r="B58" s="192" t="s">
        <v>98</v>
      </c>
      <c r="C58" s="193"/>
      <c r="D58" s="193"/>
      <c r="E58" s="232" t="s">
        <v>46</v>
      </c>
      <c r="F58" s="232"/>
      <c r="G58" s="232"/>
      <c r="H58" s="232"/>
      <c r="I58" s="34" t="s">
        <v>66</v>
      </c>
      <c r="J58" s="6" t="s">
        <v>66</v>
      </c>
      <c r="K58" s="130"/>
    </row>
    <row r="59" spans="1:18">
      <c r="B59" s="192" t="s">
        <v>160</v>
      </c>
      <c r="C59" s="193"/>
      <c r="D59" s="193"/>
      <c r="E59" s="193" t="s">
        <v>99</v>
      </c>
      <c r="F59" s="193"/>
      <c r="G59" s="193"/>
      <c r="H59" s="193"/>
      <c r="I59" s="34" t="s">
        <v>193</v>
      </c>
      <c r="J59" s="35" t="s">
        <v>194</v>
      </c>
      <c r="K59" s="130"/>
    </row>
    <row r="60" spans="1:18" ht="11.25" customHeight="1">
      <c r="B60" s="8" t="s">
        <v>67</v>
      </c>
      <c r="C60" s="231" t="s">
        <v>68</v>
      </c>
      <c r="D60" s="231"/>
      <c r="E60" s="44" t="s">
        <v>69</v>
      </c>
      <c r="F60" s="44" t="s">
        <v>70</v>
      </c>
      <c r="G60" s="44" t="s">
        <v>71</v>
      </c>
      <c r="H60" s="38" t="s">
        <v>72</v>
      </c>
      <c r="I60" s="34" t="s">
        <v>73</v>
      </c>
      <c r="J60" s="7" t="s">
        <v>74</v>
      </c>
      <c r="K60" s="130"/>
    </row>
    <row r="61" spans="1:18">
      <c r="B61" s="45">
        <v>1</v>
      </c>
      <c r="C61" s="225" t="s">
        <v>75</v>
      </c>
      <c r="D61" s="225"/>
      <c r="E61" s="19">
        <f>I34</f>
        <v>3</v>
      </c>
      <c r="F61" s="46">
        <f>E61</f>
        <v>3</v>
      </c>
      <c r="G61" s="9">
        <f>(F61*100)/E69</f>
        <v>100</v>
      </c>
      <c r="H61" s="46">
        <v>0.2</v>
      </c>
      <c r="I61" s="33">
        <f t="shared" ref="I61:I68" si="10">H61*G61</f>
        <v>20</v>
      </c>
      <c r="J61" s="10"/>
      <c r="K61" s="130"/>
    </row>
    <row r="62" spans="1:18" ht="11.25" customHeight="1">
      <c r="B62" s="45">
        <f t="shared" ref="B62:B68" si="11">B61+1</f>
        <v>2</v>
      </c>
      <c r="C62" s="225" t="s">
        <v>76</v>
      </c>
      <c r="D62" s="225"/>
      <c r="E62" s="19">
        <f>J34</f>
        <v>0</v>
      </c>
      <c r="F62" s="46">
        <f>E62</f>
        <v>0</v>
      </c>
      <c r="G62" s="9">
        <f>(F62*100)/E69</f>
        <v>0</v>
      </c>
      <c r="H62" s="46">
        <v>0.5</v>
      </c>
      <c r="I62" s="33">
        <f t="shared" si="10"/>
        <v>0</v>
      </c>
      <c r="J62" s="10"/>
      <c r="K62" s="130"/>
    </row>
    <row r="63" spans="1:18" ht="11.25" customHeight="1">
      <c r="B63" s="45">
        <f t="shared" si="11"/>
        <v>3</v>
      </c>
      <c r="C63" s="225" t="s">
        <v>77</v>
      </c>
      <c r="D63" s="225"/>
      <c r="E63" s="19">
        <f>K34</f>
        <v>2</v>
      </c>
      <c r="F63" s="46">
        <f>E63</f>
        <v>2</v>
      </c>
      <c r="G63" s="9">
        <f>(F63*100)/E69</f>
        <v>66.666666666666671</v>
      </c>
      <c r="H63" s="46">
        <v>0.8</v>
      </c>
      <c r="I63" s="33">
        <f t="shared" si="10"/>
        <v>53.333333333333343</v>
      </c>
      <c r="J63" s="10"/>
      <c r="K63" s="130"/>
    </row>
    <row r="64" spans="1:18">
      <c r="B64" s="45">
        <f t="shared" si="11"/>
        <v>4</v>
      </c>
      <c r="C64" s="225" t="s">
        <v>78</v>
      </c>
      <c r="D64" s="225"/>
      <c r="E64" s="19">
        <f>L34</f>
        <v>0</v>
      </c>
      <c r="F64" s="11"/>
      <c r="G64" s="9">
        <f>(E64*100)/E69</f>
        <v>0</v>
      </c>
      <c r="H64" s="46">
        <v>0.9</v>
      </c>
      <c r="I64" s="33">
        <f t="shared" si="10"/>
        <v>0</v>
      </c>
      <c r="J64" s="10"/>
      <c r="K64" s="130"/>
    </row>
    <row r="65" spans="2:11">
      <c r="B65" s="45">
        <f t="shared" si="11"/>
        <v>5</v>
      </c>
      <c r="C65" s="225" t="s">
        <v>79</v>
      </c>
      <c r="D65" s="225"/>
      <c r="E65" s="19">
        <f>M34</f>
        <v>0</v>
      </c>
      <c r="F65" s="11"/>
      <c r="G65" s="9">
        <f>(E65*100)/E69</f>
        <v>0</v>
      </c>
      <c r="H65" s="46">
        <v>1</v>
      </c>
      <c r="I65" s="33">
        <f t="shared" si="10"/>
        <v>0</v>
      </c>
      <c r="J65" s="10"/>
      <c r="K65" s="130"/>
    </row>
    <row r="66" spans="2:11">
      <c r="B66" s="45">
        <f t="shared" si="11"/>
        <v>6</v>
      </c>
      <c r="C66" s="225" t="s">
        <v>63</v>
      </c>
      <c r="D66" s="225"/>
      <c r="E66" s="19">
        <f>N34</f>
        <v>0</v>
      </c>
      <c r="F66" s="11"/>
      <c r="G66" s="9">
        <f>(E66*100)/E69</f>
        <v>0</v>
      </c>
      <c r="H66" s="46">
        <v>0.5</v>
      </c>
      <c r="I66" s="33">
        <f t="shared" si="10"/>
        <v>0</v>
      </c>
      <c r="J66" s="10"/>
      <c r="K66" s="130"/>
    </row>
    <row r="67" spans="2:11">
      <c r="B67" s="45">
        <f t="shared" si="11"/>
        <v>7</v>
      </c>
      <c r="C67" s="225" t="s">
        <v>64</v>
      </c>
      <c r="D67" s="225"/>
      <c r="E67" s="19">
        <f>O34</f>
        <v>0</v>
      </c>
      <c r="F67" s="11"/>
      <c r="G67" s="9">
        <f>(E67*100)/E69</f>
        <v>0</v>
      </c>
      <c r="H67" s="46">
        <v>0.3</v>
      </c>
      <c r="I67" s="33">
        <f t="shared" si="10"/>
        <v>0</v>
      </c>
      <c r="J67" s="10"/>
      <c r="K67" s="130"/>
    </row>
    <row r="68" spans="2:11">
      <c r="B68" s="45">
        <f t="shared" si="11"/>
        <v>8</v>
      </c>
      <c r="C68" s="225" t="s">
        <v>65</v>
      </c>
      <c r="D68" s="225"/>
      <c r="E68" s="19">
        <f>P34</f>
        <v>1</v>
      </c>
      <c r="F68" s="11"/>
      <c r="G68" s="9">
        <f>(E68*100)/E69</f>
        <v>33.333333333333336</v>
      </c>
      <c r="H68" s="46">
        <v>0.6</v>
      </c>
      <c r="I68" s="33">
        <f t="shared" si="10"/>
        <v>20</v>
      </c>
      <c r="J68" s="10"/>
      <c r="K68" s="130"/>
    </row>
    <row r="69" spans="2:11" ht="11.25" customHeight="1">
      <c r="B69" s="226" t="s">
        <v>80</v>
      </c>
      <c r="C69" s="227"/>
      <c r="D69" s="227"/>
      <c r="E69" s="42">
        <f>F34</f>
        <v>3</v>
      </c>
      <c r="F69" s="227" t="s">
        <v>81</v>
      </c>
      <c r="G69" s="227"/>
      <c r="H69" s="227"/>
      <c r="I69" s="33">
        <f>SUM(I61:I68)</f>
        <v>93.333333333333343</v>
      </c>
      <c r="J69" s="5" t="s">
        <v>82</v>
      </c>
      <c r="K69" s="130"/>
    </row>
    <row r="70" spans="2:11">
      <c r="B70" s="216" t="s">
        <v>100</v>
      </c>
      <c r="C70" s="217"/>
      <c r="D70" s="217"/>
      <c r="E70" s="217"/>
      <c r="F70" s="217"/>
      <c r="G70" s="217"/>
      <c r="H70" s="218"/>
      <c r="I70" s="33" t="s">
        <v>83</v>
      </c>
      <c r="J70" s="5"/>
      <c r="K70" s="130"/>
    </row>
    <row r="71" spans="2:11">
      <c r="B71" s="219"/>
      <c r="C71" s="220"/>
      <c r="D71" s="220"/>
      <c r="E71" s="220"/>
      <c r="F71" s="220"/>
      <c r="G71" s="220"/>
      <c r="H71" s="221"/>
      <c r="I71" s="33" t="s">
        <v>84</v>
      </c>
      <c r="J71" s="5"/>
      <c r="K71" s="130"/>
    </row>
    <row r="72" spans="2:11" ht="12" thickBot="1">
      <c r="B72" s="222"/>
      <c r="C72" s="223"/>
      <c r="D72" s="223"/>
      <c r="E72" s="223"/>
      <c r="F72" s="223"/>
      <c r="G72" s="223"/>
      <c r="H72" s="224"/>
      <c r="I72" s="36" t="s">
        <v>85</v>
      </c>
      <c r="J72" s="12"/>
      <c r="K72" s="130"/>
    </row>
    <row r="73" spans="2:11" ht="12" thickBot="1">
      <c r="K73" s="130"/>
    </row>
    <row r="74" spans="2:11">
      <c r="B74" s="228" t="s">
        <v>94</v>
      </c>
      <c r="C74" s="229"/>
      <c r="D74" s="229"/>
      <c r="E74" s="229"/>
      <c r="F74" s="229"/>
      <c r="G74" s="229"/>
      <c r="H74" s="229"/>
      <c r="I74" s="229"/>
      <c r="J74" s="230"/>
      <c r="K74" s="130">
        <v>2</v>
      </c>
    </row>
    <row r="75" spans="2:11">
      <c r="B75" s="192" t="s">
        <v>95</v>
      </c>
      <c r="C75" s="193"/>
      <c r="D75" s="193"/>
      <c r="E75" s="193" t="s">
        <v>96</v>
      </c>
      <c r="F75" s="193"/>
      <c r="G75" s="193"/>
      <c r="H75" s="193"/>
      <c r="I75" s="33" t="s">
        <v>102</v>
      </c>
      <c r="J75" s="5" t="s">
        <v>2</v>
      </c>
      <c r="K75" s="130"/>
    </row>
    <row r="76" spans="2:11">
      <c r="B76" s="192" t="s">
        <v>98</v>
      </c>
      <c r="C76" s="193"/>
      <c r="D76" s="193"/>
      <c r="E76" s="232" t="s">
        <v>46</v>
      </c>
      <c r="F76" s="232"/>
      <c r="G76" s="232"/>
      <c r="H76" s="232"/>
      <c r="I76" s="34" t="s">
        <v>66</v>
      </c>
      <c r="J76" s="6" t="s">
        <v>66</v>
      </c>
      <c r="K76" s="130"/>
    </row>
    <row r="77" spans="2:11">
      <c r="B77" s="192" t="s">
        <v>160</v>
      </c>
      <c r="C77" s="193"/>
      <c r="D77" s="193"/>
      <c r="E77" s="193" t="s">
        <v>99</v>
      </c>
      <c r="F77" s="193"/>
      <c r="G77" s="193"/>
      <c r="H77" s="193"/>
      <c r="I77" s="34" t="s">
        <v>194</v>
      </c>
      <c r="J77" s="35" t="s">
        <v>195</v>
      </c>
      <c r="K77" s="130"/>
    </row>
    <row r="78" spans="2:11" ht="22.5">
      <c r="B78" s="8" t="s">
        <v>67</v>
      </c>
      <c r="C78" s="231" t="s">
        <v>68</v>
      </c>
      <c r="D78" s="231"/>
      <c r="E78" s="44" t="s">
        <v>69</v>
      </c>
      <c r="F78" s="44" t="s">
        <v>70</v>
      </c>
      <c r="G78" s="44" t="s">
        <v>71</v>
      </c>
      <c r="H78" s="38" t="s">
        <v>72</v>
      </c>
      <c r="I78" s="34" t="s">
        <v>73</v>
      </c>
      <c r="J78" s="7" t="s">
        <v>74</v>
      </c>
      <c r="K78" s="130"/>
    </row>
    <row r="79" spans="2:11">
      <c r="B79" s="45">
        <v>1</v>
      </c>
      <c r="C79" s="225" t="s">
        <v>75</v>
      </c>
      <c r="D79" s="225"/>
      <c r="E79" s="19">
        <f>I35</f>
        <v>2</v>
      </c>
      <c r="F79" s="46">
        <f>E79</f>
        <v>2</v>
      </c>
      <c r="G79" s="9">
        <f>(F79*100)/E87</f>
        <v>50</v>
      </c>
      <c r="H79" s="46">
        <v>0.2</v>
      </c>
      <c r="I79" s="33">
        <f t="shared" ref="I79:I86" si="12">H79*G79</f>
        <v>10</v>
      </c>
      <c r="J79" s="10"/>
      <c r="K79" s="130"/>
    </row>
    <row r="80" spans="2:11">
      <c r="B80" s="45">
        <f t="shared" ref="B80:B86" si="13">B79+1</f>
        <v>2</v>
      </c>
      <c r="C80" s="225" t="s">
        <v>76</v>
      </c>
      <c r="D80" s="225"/>
      <c r="E80" s="19">
        <f>J35</f>
        <v>0</v>
      </c>
      <c r="F80" s="46">
        <f>E80</f>
        <v>0</v>
      </c>
      <c r="G80" s="9">
        <f>(F80*100)/E87</f>
        <v>0</v>
      </c>
      <c r="H80" s="46">
        <v>0.5</v>
      </c>
      <c r="I80" s="33">
        <f t="shared" si="12"/>
        <v>0</v>
      </c>
      <c r="J80" s="10"/>
      <c r="K80" s="130"/>
    </row>
    <row r="81" spans="2:11">
      <c r="B81" s="45">
        <f t="shared" si="13"/>
        <v>3</v>
      </c>
      <c r="C81" s="225" t="s">
        <v>77</v>
      </c>
      <c r="D81" s="225"/>
      <c r="E81" s="19">
        <f>K35</f>
        <v>2</v>
      </c>
      <c r="F81" s="46">
        <f>E81</f>
        <v>2</v>
      </c>
      <c r="G81" s="9">
        <f>(F81*100)/E87</f>
        <v>50</v>
      </c>
      <c r="H81" s="46">
        <v>0.8</v>
      </c>
      <c r="I81" s="33">
        <f t="shared" si="12"/>
        <v>40</v>
      </c>
      <c r="J81" s="10"/>
      <c r="K81" s="130"/>
    </row>
    <row r="82" spans="2:11">
      <c r="B82" s="45">
        <f t="shared" si="13"/>
        <v>4</v>
      </c>
      <c r="C82" s="225" t="s">
        <v>78</v>
      </c>
      <c r="D82" s="225"/>
      <c r="E82" s="19">
        <f>L35</f>
        <v>0</v>
      </c>
      <c r="F82" s="11"/>
      <c r="G82" s="9">
        <f>(E82*100)/E87</f>
        <v>0</v>
      </c>
      <c r="H82" s="46">
        <v>0.9</v>
      </c>
      <c r="I82" s="33">
        <f t="shared" si="12"/>
        <v>0</v>
      </c>
      <c r="J82" s="10"/>
      <c r="K82" s="130"/>
    </row>
    <row r="83" spans="2:11">
      <c r="B83" s="45">
        <f t="shared" si="13"/>
        <v>5</v>
      </c>
      <c r="C83" s="225" t="s">
        <v>79</v>
      </c>
      <c r="D83" s="225"/>
      <c r="E83" s="19">
        <f>M35</f>
        <v>0</v>
      </c>
      <c r="F83" s="11"/>
      <c r="G83" s="9">
        <f>(E83*100)/E87</f>
        <v>0</v>
      </c>
      <c r="H83" s="46">
        <v>1</v>
      </c>
      <c r="I83" s="33">
        <f t="shared" si="12"/>
        <v>0</v>
      </c>
      <c r="J83" s="10"/>
      <c r="K83" s="130"/>
    </row>
    <row r="84" spans="2:11">
      <c r="B84" s="45">
        <f t="shared" si="13"/>
        <v>6</v>
      </c>
      <c r="C84" s="225" t="s">
        <v>63</v>
      </c>
      <c r="D84" s="225"/>
      <c r="E84" s="19">
        <f>N35</f>
        <v>0</v>
      </c>
      <c r="F84" s="11"/>
      <c r="G84" s="9">
        <f>(E84*100)/E87</f>
        <v>0</v>
      </c>
      <c r="H84" s="46">
        <v>0.5</v>
      </c>
      <c r="I84" s="33">
        <f t="shared" si="12"/>
        <v>0</v>
      </c>
      <c r="J84" s="10"/>
      <c r="K84" s="130"/>
    </row>
    <row r="85" spans="2:11">
      <c r="B85" s="45">
        <f t="shared" si="13"/>
        <v>7</v>
      </c>
      <c r="C85" s="225" t="s">
        <v>64</v>
      </c>
      <c r="D85" s="225"/>
      <c r="E85" s="19">
        <f>O35</f>
        <v>0</v>
      </c>
      <c r="F85" s="11"/>
      <c r="G85" s="9">
        <f>(E85*100)/E87</f>
        <v>0</v>
      </c>
      <c r="H85" s="46">
        <v>0.3</v>
      </c>
      <c r="I85" s="33">
        <f t="shared" si="12"/>
        <v>0</v>
      </c>
      <c r="J85" s="10"/>
      <c r="K85" s="130"/>
    </row>
    <row r="86" spans="2:11">
      <c r="B86" s="45">
        <f t="shared" si="13"/>
        <v>8</v>
      </c>
      <c r="C86" s="225" t="s">
        <v>65</v>
      </c>
      <c r="D86" s="225"/>
      <c r="E86" s="19">
        <f>P35</f>
        <v>1</v>
      </c>
      <c r="F86" s="11"/>
      <c r="G86" s="9">
        <f>(E86*100)/E87</f>
        <v>25</v>
      </c>
      <c r="H86" s="46">
        <v>0.6</v>
      </c>
      <c r="I86" s="33">
        <f t="shared" si="12"/>
        <v>15</v>
      </c>
      <c r="J86" s="10"/>
      <c r="K86" s="130"/>
    </row>
    <row r="87" spans="2:11">
      <c r="B87" s="226" t="s">
        <v>80</v>
      </c>
      <c r="C87" s="227"/>
      <c r="D87" s="227"/>
      <c r="E87" s="42">
        <f>F35</f>
        <v>4</v>
      </c>
      <c r="F87" s="227" t="s">
        <v>81</v>
      </c>
      <c r="G87" s="227"/>
      <c r="H87" s="227"/>
      <c r="I87" s="33">
        <f>SUM(I79:I86)</f>
        <v>65</v>
      </c>
      <c r="J87" s="5" t="s">
        <v>82</v>
      </c>
      <c r="K87" s="130"/>
    </row>
    <row r="88" spans="2:11">
      <c r="B88" s="216" t="s">
        <v>100</v>
      </c>
      <c r="C88" s="217"/>
      <c r="D88" s="217"/>
      <c r="E88" s="217"/>
      <c r="F88" s="217"/>
      <c r="G88" s="217"/>
      <c r="H88" s="218"/>
      <c r="I88" s="33" t="s">
        <v>83</v>
      </c>
      <c r="J88" s="5"/>
      <c r="K88" s="130"/>
    </row>
    <row r="89" spans="2:11">
      <c r="B89" s="219"/>
      <c r="C89" s="220"/>
      <c r="D89" s="220"/>
      <c r="E89" s="220"/>
      <c r="F89" s="220"/>
      <c r="G89" s="220"/>
      <c r="H89" s="221"/>
      <c r="I89" s="33" t="s">
        <v>84</v>
      </c>
      <c r="J89" s="5"/>
      <c r="K89" s="130"/>
    </row>
    <row r="90" spans="2:11" ht="12" thickBot="1">
      <c r="B90" s="222"/>
      <c r="C90" s="223"/>
      <c r="D90" s="223"/>
      <c r="E90" s="223"/>
      <c r="F90" s="223"/>
      <c r="G90" s="223"/>
      <c r="H90" s="224"/>
      <c r="I90" s="36" t="s">
        <v>85</v>
      </c>
      <c r="J90" s="12"/>
      <c r="K90" s="130"/>
    </row>
    <row r="91" spans="2:11" ht="12" thickBot="1">
      <c r="K91" s="130"/>
    </row>
    <row r="92" spans="2:11">
      <c r="B92" s="228" t="s">
        <v>94</v>
      </c>
      <c r="C92" s="229"/>
      <c r="D92" s="229"/>
      <c r="E92" s="229"/>
      <c r="F92" s="229"/>
      <c r="G92" s="229"/>
      <c r="H92" s="229"/>
      <c r="I92" s="229"/>
      <c r="J92" s="230"/>
      <c r="K92" s="130">
        <v>3</v>
      </c>
    </row>
    <row r="93" spans="2:11">
      <c r="B93" s="192" t="s">
        <v>95</v>
      </c>
      <c r="C93" s="193"/>
      <c r="D93" s="193"/>
      <c r="E93" s="193" t="s">
        <v>96</v>
      </c>
      <c r="F93" s="193"/>
      <c r="G93" s="193"/>
      <c r="H93" s="193"/>
      <c r="I93" s="33" t="s">
        <v>102</v>
      </c>
      <c r="J93" s="5" t="s">
        <v>2</v>
      </c>
      <c r="K93" s="130"/>
    </row>
    <row r="94" spans="2:11">
      <c r="B94" s="192" t="s">
        <v>98</v>
      </c>
      <c r="C94" s="193"/>
      <c r="D94" s="193"/>
      <c r="E94" s="232" t="s">
        <v>46</v>
      </c>
      <c r="F94" s="232"/>
      <c r="G94" s="232"/>
      <c r="H94" s="232"/>
      <c r="I94" s="34" t="s">
        <v>66</v>
      </c>
      <c r="J94" s="6" t="s">
        <v>66</v>
      </c>
      <c r="K94" s="130"/>
    </row>
    <row r="95" spans="2:11">
      <c r="B95" s="192" t="s">
        <v>160</v>
      </c>
      <c r="C95" s="193"/>
      <c r="D95" s="193"/>
      <c r="E95" s="193" t="s">
        <v>99</v>
      </c>
      <c r="F95" s="193"/>
      <c r="G95" s="193"/>
      <c r="H95" s="193"/>
      <c r="I95" s="34" t="s">
        <v>195</v>
      </c>
      <c r="J95" s="35" t="s">
        <v>196</v>
      </c>
      <c r="K95" s="130"/>
    </row>
    <row r="96" spans="2:11" ht="22.5">
      <c r="B96" s="8" t="s">
        <v>67</v>
      </c>
      <c r="C96" s="231" t="s">
        <v>68</v>
      </c>
      <c r="D96" s="231"/>
      <c r="E96" s="44" t="s">
        <v>69</v>
      </c>
      <c r="F96" s="44" t="s">
        <v>70</v>
      </c>
      <c r="G96" s="44" t="s">
        <v>71</v>
      </c>
      <c r="H96" s="38" t="s">
        <v>72</v>
      </c>
      <c r="I96" s="34" t="s">
        <v>73</v>
      </c>
      <c r="J96" s="7" t="s">
        <v>74</v>
      </c>
      <c r="K96" s="130"/>
    </row>
    <row r="97" spans="2:11">
      <c r="B97" s="45">
        <v>1</v>
      </c>
      <c r="C97" s="225" t="s">
        <v>75</v>
      </c>
      <c r="D97" s="225"/>
      <c r="E97" s="19">
        <f>I36</f>
        <v>3</v>
      </c>
      <c r="F97" s="46">
        <f>E97</f>
        <v>3</v>
      </c>
      <c r="G97" s="9">
        <f>(F97*100)/E105</f>
        <v>100</v>
      </c>
      <c r="H97" s="46">
        <v>0.2</v>
      </c>
      <c r="I97" s="33">
        <f t="shared" ref="I97:I104" si="14">H97*G97</f>
        <v>20</v>
      </c>
      <c r="J97" s="10"/>
      <c r="K97" s="130"/>
    </row>
    <row r="98" spans="2:11">
      <c r="B98" s="45">
        <f t="shared" ref="B98:B104" si="15">B97+1</f>
        <v>2</v>
      </c>
      <c r="C98" s="225" t="s">
        <v>76</v>
      </c>
      <c r="D98" s="225"/>
      <c r="E98" s="19">
        <f>J36</f>
        <v>0</v>
      </c>
      <c r="F98" s="46">
        <f>E98</f>
        <v>0</v>
      </c>
      <c r="G98" s="9">
        <f>(F98*100)/E105</f>
        <v>0</v>
      </c>
      <c r="H98" s="46">
        <v>0.5</v>
      </c>
      <c r="I98" s="33">
        <f t="shared" si="14"/>
        <v>0</v>
      </c>
      <c r="J98" s="10"/>
      <c r="K98" s="130"/>
    </row>
    <row r="99" spans="2:11">
      <c r="B99" s="45">
        <f t="shared" si="15"/>
        <v>3</v>
      </c>
      <c r="C99" s="225" t="s">
        <v>77</v>
      </c>
      <c r="D99" s="225"/>
      <c r="E99" s="19">
        <f>K36</f>
        <v>2</v>
      </c>
      <c r="F99" s="46">
        <f>E99</f>
        <v>2</v>
      </c>
      <c r="G99" s="9">
        <f>(F99*100)/E105</f>
        <v>66.666666666666671</v>
      </c>
      <c r="H99" s="46">
        <v>0.8</v>
      </c>
      <c r="I99" s="33">
        <f t="shared" si="14"/>
        <v>53.333333333333343</v>
      </c>
      <c r="J99" s="10"/>
      <c r="K99" s="130"/>
    </row>
    <row r="100" spans="2:11">
      <c r="B100" s="45">
        <f t="shared" si="15"/>
        <v>4</v>
      </c>
      <c r="C100" s="225" t="s">
        <v>78</v>
      </c>
      <c r="D100" s="225"/>
      <c r="E100" s="19">
        <f>L36</f>
        <v>0</v>
      </c>
      <c r="F100" s="11"/>
      <c r="G100" s="9">
        <f>(E100*100)/E105</f>
        <v>0</v>
      </c>
      <c r="H100" s="46">
        <v>0.9</v>
      </c>
      <c r="I100" s="33">
        <f t="shared" si="14"/>
        <v>0</v>
      </c>
      <c r="J100" s="10"/>
      <c r="K100" s="130"/>
    </row>
    <row r="101" spans="2:11">
      <c r="B101" s="45">
        <f t="shared" si="15"/>
        <v>5</v>
      </c>
      <c r="C101" s="225" t="s">
        <v>79</v>
      </c>
      <c r="D101" s="225"/>
      <c r="E101" s="19">
        <f>M36</f>
        <v>0</v>
      </c>
      <c r="F101" s="11"/>
      <c r="G101" s="9">
        <f>(E101*100)/E105</f>
        <v>0</v>
      </c>
      <c r="H101" s="46">
        <v>1</v>
      </c>
      <c r="I101" s="33">
        <f t="shared" si="14"/>
        <v>0</v>
      </c>
      <c r="J101" s="10"/>
      <c r="K101" s="130"/>
    </row>
    <row r="102" spans="2:11">
      <c r="B102" s="45">
        <f t="shared" si="15"/>
        <v>6</v>
      </c>
      <c r="C102" s="225" t="s">
        <v>63</v>
      </c>
      <c r="D102" s="225"/>
      <c r="E102" s="19">
        <f>N36</f>
        <v>0</v>
      </c>
      <c r="F102" s="11"/>
      <c r="G102" s="9">
        <f>(E102*100)/E105</f>
        <v>0</v>
      </c>
      <c r="H102" s="46">
        <v>0.5</v>
      </c>
      <c r="I102" s="33">
        <f t="shared" si="14"/>
        <v>0</v>
      </c>
      <c r="J102" s="10"/>
      <c r="K102" s="130"/>
    </row>
    <row r="103" spans="2:11">
      <c r="B103" s="45">
        <f t="shared" si="15"/>
        <v>7</v>
      </c>
      <c r="C103" s="225" t="s">
        <v>64</v>
      </c>
      <c r="D103" s="225"/>
      <c r="E103" s="19">
        <f>O36</f>
        <v>0</v>
      </c>
      <c r="F103" s="11"/>
      <c r="G103" s="9">
        <f>(E103*100)/E105</f>
        <v>0</v>
      </c>
      <c r="H103" s="46">
        <v>0.3</v>
      </c>
      <c r="I103" s="33">
        <f t="shared" si="14"/>
        <v>0</v>
      </c>
      <c r="J103" s="10"/>
      <c r="K103" s="130"/>
    </row>
    <row r="104" spans="2:11">
      <c r="B104" s="45">
        <f t="shared" si="15"/>
        <v>8</v>
      </c>
      <c r="C104" s="225" t="s">
        <v>65</v>
      </c>
      <c r="D104" s="225"/>
      <c r="E104" s="19">
        <f>P36</f>
        <v>1</v>
      </c>
      <c r="F104" s="11"/>
      <c r="G104" s="9">
        <f>(E104*100)/E105</f>
        <v>33.333333333333336</v>
      </c>
      <c r="H104" s="46">
        <v>0.6</v>
      </c>
      <c r="I104" s="33">
        <f t="shared" si="14"/>
        <v>20</v>
      </c>
      <c r="J104" s="10"/>
      <c r="K104" s="130"/>
    </row>
    <row r="105" spans="2:11">
      <c r="B105" s="226" t="s">
        <v>80</v>
      </c>
      <c r="C105" s="227"/>
      <c r="D105" s="227"/>
      <c r="E105" s="42">
        <f>F36</f>
        <v>3</v>
      </c>
      <c r="F105" s="227" t="s">
        <v>81</v>
      </c>
      <c r="G105" s="227"/>
      <c r="H105" s="227"/>
      <c r="I105" s="33">
        <f>SUM(I97:I104)</f>
        <v>93.333333333333343</v>
      </c>
      <c r="J105" s="5" t="s">
        <v>82</v>
      </c>
      <c r="K105" s="130"/>
    </row>
    <row r="106" spans="2:11">
      <c r="B106" s="216" t="s">
        <v>100</v>
      </c>
      <c r="C106" s="217"/>
      <c r="D106" s="217"/>
      <c r="E106" s="217"/>
      <c r="F106" s="217"/>
      <c r="G106" s="217"/>
      <c r="H106" s="218"/>
      <c r="I106" s="33" t="s">
        <v>83</v>
      </c>
      <c r="J106" s="5"/>
      <c r="K106" s="130"/>
    </row>
    <row r="107" spans="2:11">
      <c r="B107" s="219"/>
      <c r="C107" s="220"/>
      <c r="D107" s="220"/>
      <c r="E107" s="220"/>
      <c r="F107" s="220"/>
      <c r="G107" s="220"/>
      <c r="H107" s="221"/>
      <c r="I107" s="33" t="s">
        <v>84</v>
      </c>
      <c r="J107" s="5"/>
      <c r="K107" s="130"/>
    </row>
    <row r="108" spans="2:11" ht="12" thickBot="1">
      <c r="B108" s="222"/>
      <c r="C108" s="223"/>
      <c r="D108" s="223"/>
      <c r="E108" s="223"/>
      <c r="F108" s="223"/>
      <c r="G108" s="223"/>
      <c r="H108" s="224"/>
      <c r="I108" s="36" t="s">
        <v>85</v>
      </c>
      <c r="J108" s="12"/>
      <c r="K108" s="130"/>
    </row>
    <row r="109" spans="2:11" ht="12" thickBot="1">
      <c r="K109" s="130"/>
    </row>
    <row r="110" spans="2:11">
      <c r="B110" s="228" t="s">
        <v>94</v>
      </c>
      <c r="C110" s="229"/>
      <c r="D110" s="229"/>
      <c r="E110" s="229"/>
      <c r="F110" s="229"/>
      <c r="G110" s="229"/>
      <c r="H110" s="229"/>
      <c r="I110" s="229"/>
      <c r="J110" s="230"/>
      <c r="K110" s="130">
        <v>4</v>
      </c>
    </row>
    <row r="111" spans="2:11">
      <c r="B111" s="192" t="s">
        <v>95</v>
      </c>
      <c r="C111" s="193"/>
      <c r="D111" s="193"/>
      <c r="E111" s="193" t="s">
        <v>96</v>
      </c>
      <c r="F111" s="193"/>
      <c r="G111" s="193"/>
      <c r="H111" s="193"/>
      <c r="I111" s="33" t="s">
        <v>102</v>
      </c>
      <c r="J111" s="5" t="s">
        <v>2</v>
      </c>
      <c r="K111" s="130"/>
    </row>
    <row r="112" spans="2:11">
      <c r="B112" s="192" t="s">
        <v>98</v>
      </c>
      <c r="C112" s="193"/>
      <c r="D112" s="193"/>
      <c r="E112" s="232" t="s">
        <v>46</v>
      </c>
      <c r="F112" s="232"/>
      <c r="G112" s="232"/>
      <c r="H112" s="232"/>
      <c r="I112" s="34" t="s">
        <v>66</v>
      </c>
      <c r="J112" s="6" t="s">
        <v>66</v>
      </c>
      <c r="K112" s="130"/>
    </row>
    <row r="113" spans="2:11">
      <c r="B113" s="192" t="s">
        <v>160</v>
      </c>
      <c r="C113" s="193"/>
      <c r="D113" s="193"/>
      <c r="E113" s="193" t="s">
        <v>99</v>
      </c>
      <c r="F113" s="193"/>
      <c r="G113" s="193"/>
      <c r="H113" s="193"/>
      <c r="I113" s="34" t="s">
        <v>196</v>
      </c>
      <c r="J113" s="35" t="s">
        <v>197</v>
      </c>
      <c r="K113" s="130"/>
    </row>
    <row r="114" spans="2:11" ht="22.5">
      <c r="B114" s="8" t="s">
        <v>67</v>
      </c>
      <c r="C114" s="231" t="s">
        <v>68</v>
      </c>
      <c r="D114" s="231"/>
      <c r="E114" s="44" t="s">
        <v>69</v>
      </c>
      <c r="F114" s="44" t="s">
        <v>70</v>
      </c>
      <c r="G114" s="44" t="s">
        <v>71</v>
      </c>
      <c r="H114" s="38" t="s">
        <v>72</v>
      </c>
      <c r="I114" s="34" t="s">
        <v>73</v>
      </c>
      <c r="J114" s="7" t="s">
        <v>74</v>
      </c>
      <c r="K114" s="130"/>
    </row>
    <row r="115" spans="2:11">
      <c r="B115" s="45">
        <v>1</v>
      </c>
      <c r="C115" s="225" t="s">
        <v>75</v>
      </c>
      <c r="D115" s="225"/>
      <c r="E115" s="19">
        <f>I37</f>
        <v>2</v>
      </c>
      <c r="F115" s="46">
        <f>E115</f>
        <v>2</v>
      </c>
      <c r="G115" s="9">
        <f>(F115*100)/E123</f>
        <v>50</v>
      </c>
      <c r="H115" s="46">
        <v>0.2</v>
      </c>
      <c r="I115" s="33">
        <f t="shared" ref="I115:I122" si="16">H115*G115</f>
        <v>10</v>
      </c>
      <c r="J115" s="10"/>
      <c r="K115" s="130"/>
    </row>
    <row r="116" spans="2:11">
      <c r="B116" s="45">
        <f t="shared" ref="B116:B122" si="17">B115+1</f>
        <v>2</v>
      </c>
      <c r="C116" s="225" t="s">
        <v>76</v>
      </c>
      <c r="D116" s="225"/>
      <c r="E116" s="19">
        <f>J37</f>
        <v>0</v>
      </c>
      <c r="F116" s="46">
        <f>E116</f>
        <v>0</v>
      </c>
      <c r="G116" s="9">
        <f>(F116*100)/E123</f>
        <v>0</v>
      </c>
      <c r="H116" s="46">
        <v>0.5</v>
      </c>
      <c r="I116" s="33">
        <f t="shared" si="16"/>
        <v>0</v>
      </c>
      <c r="J116" s="10"/>
      <c r="K116" s="130"/>
    </row>
    <row r="117" spans="2:11">
      <c r="B117" s="45">
        <f t="shared" si="17"/>
        <v>3</v>
      </c>
      <c r="C117" s="225" t="s">
        <v>77</v>
      </c>
      <c r="D117" s="225"/>
      <c r="E117" s="19">
        <f>K37</f>
        <v>2</v>
      </c>
      <c r="F117" s="46">
        <f>E117</f>
        <v>2</v>
      </c>
      <c r="G117" s="9">
        <f>(F117*100)/E123</f>
        <v>50</v>
      </c>
      <c r="H117" s="46">
        <v>0.8</v>
      </c>
      <c r="I117" s="33">
        <f t="shared" si="16"/>
        <v>40</v>
      </c>
      <c r="J117" s="10"/>
      <c r="K117" s="130"/>
    </row>
    <row r="118" spans="2:11">
      <c r="B118" s="45">
        <f t="shared" si="17"/>
        <v>4</v>
      </c>
      <c r="C118" s="225" t="s">
        <v>78</v>
      </c>
      <c r="D118" s="225"/>
      <c r="E118" s="19">
        <f>L37</f>
        <v>0</v>
      </c>
      <c r="F118" s="11"/>
      <c r="G118" s="9">
        <f>(E118*100)/E123</f>
        <v>0</v>
      </c>
      <c r="H118" s="46">
        <v>0.9</v>
      </c>
      <c r="I118" s="33">
        <f t="shared" si="16"/>
        <v>0</v>
      </c>
      <c r="J118" s="10"/>
      <c r="K118" s="130"/>
    </row>
    <row r="119" spans="2:11">
      <c r="B119" s="45">
        <f t="shared" si="17"/>
        <v>5</v>
      </c>
      <c r="C119" s="225" t="s">
        <v>79</v>
      </c>
      <c r="D119" s="225"/>
      <c r="E119" s="19">
        <f>M37</f>
        <v>0</v>
      </c>
      <c r="F119" s="11"/>
      <c r="G119" s="9">
        <f>(E119*100)/E123</f>
        <v>0</v>
      </c>
      <c r="H119" s="46">
        <v>1</v>
      </c>
      <c r="I119" s="33">
        <f t="shared" si="16"/>
        <v>0</v>
      </c>
      <c r="J119" s="10"/>
      <c r="K119" s="130"/>
    </row>
    <row r="120" spans="2:11">
      <c r="B120" s="45">
        <f t="shared" si="17"/>
        <v>6</v>
      </c>
      <c r="C120" s="225" t="s">
        <v>63</v>
      </c>
      <c r="D120" s="225"/>
      <c r="E120" s="19">
        <f>N37</f>
        <v>0</v>
      </c>
      <c r="F120" s="11"/>
      <c r="G120" s="9">
        <f>(E120*100)/E123</f>
        <v>0</v>
      </c>
      <c r="H120" s="46">
        <v>0.5</v>
      </c>
      <c r="I120" s="33">
        <f t="shared" si="16"/>
        <v>0</v>
      </c>
      <c r="J120" s="10"/>
      <c r="K120" s="130"/>
    </row>
    <row r="121" spans="2:11">
      <c r="B121" s="45">
        <f t="shared" si="17"/>
        <v>7</v>
      </c>
      <c r="C121" s="225" t="s">
        <v>64</v>
      </c>
      <c r="D121" s="225"/>
      <c r="E121" s="19">
        <f>O37</f>
        <v>0</v>
      </c>
      <c r="F121" s="11"/>
      <c r="G121" s="9">
        <f>(E121*100)/E123</f>
        <v>0</v>
      </c>
      <c r="H121" s="46">
        <v>0.3</v>
      </c>
      <c r="I121" s="33">
        <f t="shared" si="16"/>
        <v>0</v>
      </c>
      <c r="J121" s="10"/>
      <c r="K121" s="130"/>
    </row>
    <row r="122" spans="2:11">
      <c r="B122" s="45">
        <f t="shared" si="17"/>
        <v>8</v>
      </c>
      <c r="C122" s="225" t="s">
        <v>65</v>
      </c>
      <c r="D122" s="225"/>
      <c r="E122" s="19">
        <f>P37</f>
        <v>1</v>
      </c>
      <c r="F122" s="11"/>
      <c r="G122" s="9">
        <f>(E122*100)/E123</f>
        <v>25</v>
      </c>
      <c r="H122" s="46">
        <v>0.6</v>
      </c>
      <c r="I122" s="33">
        <f t="shared" si="16"/>
        <v>15</v>
      </c>
      <c r="J122" s="10"/>
      <c r="K122" s="130"/>
    </row>
    <row r="123" spans="2:11">
      <c r="B123" s="226" t="s">
        <v>80</v>
      </c>
      <c r="C123" s="227"/>
      <c r="D123" s="227"/>
      <c r="E123" s="42">
        <f>F37</f>
        <v>4</v>
      </c>
      <c r="F123" s="227" t="s">
        <v>81</v>
      </c>
      <c r="G123" s="227"/>
      <c r="H123" s="227"/>
      <c r="I123" s="33">
        <f>SUM(I115:I122)</f>
        <v>65</v>
      </c>
      <c r="J123" s="5" t="s">
        <v>82</v>
      </c>
      <c r="K123" s="130"/>
    </row>
    <row r="124" spans="2:11">
      <c r="B124" s="216" t="s">
        <v>100</v>
      </c>
      <c r="C124" s="217"/>
      <c r="D124" s="217"/>
      <c r="E124" s="217"/>
      <c r="F124" s="217"/>
      <c r="G124" s="217"/>
      <c r="H124" s="218"/>
      <c r="I124" s="33" t="s">
        <v>83</v>
      </c>
      <c r="J124" s="5"/>
      <c r="K124" s="130"/>
    </row>
    <row r="125" spans="2:11">
      <c r="B125" s="219"/>
      <c r="C125" s="220"/>
      <c r="D125" s="220"/>
      <c r="E125" s="220"/>
      <c r="F125" s="220"/>
      <c r="G125" s="220"/>
      <c r="H125" s="221"/>
      <c r="I125" s="33" t="s">
        <v>84</v>
      </c>
      <c r="J125" s="5"/>
      <c r="K125" s="130"/>
    </row>
    <row r="126" spans="2:11" ht="12" thickBot="1">
      <c r="B126" s="222"/>
      <c r="C126" s="223"/>
      <c r="D126" s="223"/>
      <c r="E126" s="223"/>
      <c r="F126" s="223"/>
      <c r="G126" s="223"/>
      <c r="H126" s="224"/>
      <c r="I126" s="36" t="s">
        <v>85</v>
      </c>
      <c r="J126" s="12"/>
      <c r="K126" s="130"/>
    </row>
    <row r="127" spans="2:11" ht="12" thickBot="1">
      <c r="K127" s="130"/>
    </row>
    <row r="128" spans="2:11">
      <c r="B128" s="228" t="s">
        <v>94</v>
      </c>
      <c r="C128" s="229"/>
      <c r="D128" s="229"/>
      <c r="E128" s="229"/>
      <c r="F128" s="229"/>
      <c r="G128" s="229"/>
      <c r="H128" s="229"/>
      <c r="I128" s="229"/>
      <c r="J128" s="230"/>
      <c r="K128" s="130">
        <v>5</v>
      </c>
    </row>
    <row r="129" spans="2:11">
      <c r="B129" s="192" t="s">
        <v>95</v>
      </c>
      <c r="C129" s="193"/>
      <c r="D129" s="193"/>
      <c r="E129" s="193" t="s">
        <v>96</v>
      </c>
      <c r="F129" s="193"/>
      <c r="G129" s="193"/>
      <c r="H129" s="193"/>
      <c r="I129" s="33" t="s">
        <v>102</v>
      </c>
      <c r="J129" s="5" t="s">
        <v>2</v>
      </c>
      <c r="K129" s="130"/>
    </row>
    <row r="130" spans="2:11">
      <c r="B130" s="192" t="s">
        <v>98</v>
      </c>
      <c r="C130" s="193"/>
      <c r="D130" s="193"/>
      <c r="E130" s="232" t="s">
        <v>46</v>
      </c>
      <c r="F130" s="232"/>
      <c r="G130" s="232"/>
      <c r="H130" s="232"/>
      <c r="I130" s="34" t="s">
        <v>66</v>
      </c>
      <c r="J130" s="6" t="s">
        <v>66</v>
      </c>
      <c r="K130" s="130"/>
    </row>
    <row r="131" spans="2:11">
      <c r="B131" s="192" t="s">
        <v>160</v>
      </c>
      <c r="C131" s="193"/>
      <c r="D131" s="193"/>
      <c r="E131" s="193" t="s">
        <v>99</v>
      </c>
      <c r="F131" s="193"/>
      <c r="G131" s="193"/>
      <c r="H131" s="193"/>
      <c r="I131" s="34" t="s">
        <v>197</v>
      </c>
      <c r="J131" s="35" t="s">
        <v>198</v>
      </c>
      <c r="K131" s="130"/>
    </row>
    <row r="132" spans="2:11" ht="22.5">
      <c r="B132" s="8" t="s">
        <v>67</v>
      </c>
      <c r="C132" s="231" t="s">
        <v>68</v>
      </c>
      <c r="D132" s="231"/>
      <c r="E132" s="44" t="s">
        <v>69</v>
      </c>
      <c r="F132" s="44" t="s">
        <v>70</v>
      </c>
      <c r="G132" s="44" t="s">
        <v>71</v>
      </c>
      <c r="H132" s="38" t="s">
        <v>72</v>
      </c>
      <c r="I132" s="34" t="s">
        <v>73</v>
      </c>
      <c r="J132" s="7" t="s">
        <v>74</v>
      </c>
      <c r="K132" s="130"/>
    </row>
    <row r="133" spans="2:11">
      <c r="B133" s="45">
        <v>1</v>
      </c>
      <c r="C133" s="225" t="s">
        <v>75</v>
      </c>
      <c r="D133" s="225"/>
      <c r="E133" s="19">
        <f>I38</f>
        <v>1</v>
      </c>
      <c r="F133" s="46">
        <f>E133</f>
        <v>1</v>
      </c>
      <c r="G133" s="9">
        <f>(F133*100)/E141</f>
        <v>33.333333333333336</v>
      </c>
      <c r="H133" s="46">
        <v>0.2</v>
      </c>
      <c r="I133" s="33">
        <f t="shared" ref="I133:I140" si="18">H133*G133</f>
        <v>6.6666666666666679</v>
      </c>
      <c r="J133" s="10"/>
      <c r="K133" s="130"/>
    </row>
    <row r="134" spans="2:11">
      <c r="B134" s="45">
        <f t="shared" ref="B134:B140" si="19">B133+1</f>
        <v>2</v>
      </c>
      <c r="C134" s="225" t="s">
        <v>76</v>
      </c>
      <c r="D134" s="225"/>
      <c r="E134" s="19">
        <f>J38</f>
        <v>0</v>
      </c>
      <c r="F134" s="46">
        <f>E134</f>
        <v>0</v>
      </c>
      <c r="G134" s="9">
        <f>(F134*100)/E141</f>
        <v>0</v>
      </c>
      <c r="H134" s="46">
        <v>0.5</v>
      </c>
      <c r="I134" s="33">
        <f t="shared" si="18"/>
        <v>0</v>
      </c>
      <c r="J134" s="10"/>
      <c r="K134" s="130"/>
    </row>
    <row r="135" spans="2:11">
      <c r="B135" s="45">
        <f t="shared" si="19"/>
        <v>3</v>
      </c>
      <c r="C135" s="225" t="s">
        <v>77</v>
      </c>
      <c r="D135" s="225"/>
      <c r="E135" s="19">
        <f>K38</f>
        <v>2</v>
      </c>
      <c r="F135" s="46">
        <f>E135</f>
        <v>2</v>
      </c>
      <c r="G135" s="9">
        <f>(F135*100)/E141</f>
        <v>66.666666666666671</v>
      </c>
      <c r="H135" s="46">
        <v>0.8</v>
      </c>
      <c r="I135" s="33">
        <f t="shared" si="18"/>
        <v>53.333333333333343</v>
      </c>
      <c r="J135" s="10"/>
      <c r="K135" s="130"/>
    </row>
    <row r="136" spans="2:11">
      <c r="B136" s="45">
        <f t="shared" si="19"/>
        <v>4</v>
      </c>
      <c r="C136" s="225" t="s">
        <v>78</v>
      </c>
      <c r="D136" s="225"/>
      <c r="E136" s="19">
        <f>L38</f>
        <v>0</v>
      </c>
      <c r="F136" s="11"/>
      <c r="G136" s="9">
        <f>(E136*100)/E141</f>
        <v>0</v>
      </c>
      <c r="H136" s="46">
        <v>0.9</v>
      </c>
      <c r="I136" s="33">
        <f t="shared" si="18"/>
        <v>0</v>
      </c>
      <c r="J136" s="10"/>
      <c r="K136" s="130"/>
    </row>
    <row r="137" spans="2:11">
      <c r="B137" s="45">
        <f t="shared" si="19"/>
        <v>5</v>
      </c>
      <c r="C137" s="225" t="s">
        <v>79</v>
      </c>
      <c r="D137" s="225"/>
      <c r="E137" s="19">
        <f>M38</f>
        <v>0</v>
      </c>
      <c r="F137" s="11"/>
      <c r="G137" s="9">
        <f>(E137*100)/E141</f>
        <v>0</v>
      </c>
      <c r="H137" s="46">
        <v>1</v>
      </c>
      <c r="I137" s="33">
        <f t="shared" si="18"/>
        <v>0</v>
      </c>
      <c r="J137" s="10"/>
      <c r="K137" s="130"/>
    </row>
    <row r="138" spans="2:11">
      <c r="B138" s="45">
        <f t="shared" si="19"/>
        <v>6</v>
      </c>
      <c r="C138" s="225" t="s">
        <v>63</v>
      </c>
      <c r="D138" s="225"/>
      <c r="E138" s="19">
        <f>N38</f>
        <v>0</v>
      </c>
      <c r="F138" s="11"/>
      <c r="G138" s="9">
        <f>(E138*100)/E141</f>
        <v>0</v>
      </c>
      <c r="H138" s="46">
        <v>0.5</v>
      </c>
      <c r="I138" s="33">
        <f t="shared" si="18"/>
        <v>0</v>
      </c>
      <c r="J138" s="10"/>
      <c r="K138" s="130"/>
    </row>
    <row r="139" spans="2:11">
      <c r="B139" s="45">
        <f t="shared" si="19"/>
        <v>7</v>
      </c>
      <c r="C139" s="225" t="s">
        <v>64</v>
      </c>
      <c r="D139" s="225"/>
      <c r="E139" s="19">
        <f>O38</f>
        <v>0</v>
      </c>
      <c r="F139" s="11"/>
      <c r="G139" s="9">
        <f>(E139*100)/E141</f>
        <v>0</v>
      </c>
      <c r="H139" s="46">
        <v>0.3</v>
      </c>
      <c r="I139" s="33">
        <f t="shared" si="18"/>
        <v>0</v>
      </c>
      <c r="J139" s="10"/>
      <c r="K139" s="130"/>
    </row>
    <row r="140" spans="2:11">
      <c r="B140" s="45">
        <f t="shared" si="19"/>
        <v>8</v>
      </c>
      <c r="C140" s="225" t="s">
        <v>65</v>
      </c>
      <c r="D140" s="225"/>
      <c r="E140" s="19">
        <f>P38</f>
        <v>2</v>
      </c>
      <c r="F140" s="11"/>
      <c r="G140" s="9">
        <f>(E140*100)/E141</f>
        <v>66.666666666666671</v>
      </c>
      <c r="H140" s="46">
        <v>0.6</v>
      </c>
      <c r="I140" s="33">
        <f t="shared" si="18"/>
        <v>40</v>
      </c>
      <c r="J140" s="10"/>
      <c r="K140" s="130"/>
    </row>
    <row r="141" spans="2:11">
      <c r="B141" s="226" t="s">
        <v>80</v>
      </c>
      <c r="C141" s="227"/>
      <c r="D141" s="227"/>
      <c r="E141" s="42">
        <f>F38</f>
        <v>3</v>
      </c>
      <c r="F141" s="227" t="s">
        <v>81</v>
      </c>
      <c r="G141" s="227"/>
      <c r="H141" s="227"/>
      <c r="I141" s="33">
        <f>SUM(I133:I140)</f>
        <v>100.00000000000001</v>
      </c>
      <c r="J141" s="5" t="s">
        <v>82</v>
      </c>
      <c r="K141" s="130"/>
    </row>
    <row r="142" spans="2:11">
      <c r="B142" s="216" t="s">
        <v>100</v>
      </c>
      <c r="C142" s="217"/>
      <c r="D142" s="217"/>
      <c r="E142" s="217"/>
      <c r="F142" s="217"/>
      <c r="G142" s="217"/>
      <c r="H142" s="218"/>
      <c r="I142" s="33" t="s">
        <v>83</v>
      </c>
      <c r="J142" s="5"/>
      <c r="K142" s="130"/>
    </row>
    <row r="143" spans="2:11">
      <c r="B143" s="219"/>
      <c r="C143" s="220"/>
      <c r="D143" s="220"/>
      <c r="E143" s="220"/>
      <c r="F143" s="220"/>
      <c r="G143" s="220"/>
      <c r="H143" s="221"/>
      <c r="I143" s="33" t="s">
        <v>84</v>
      </c>
      <c r="J143" s="5"/>
      <c r="K143" s="130"/>
    </row>
    <row r="144" spans="2:11" ht="12" thickBot="1">
      <c r="B144" s="222"/>
      <c r="C144" s="223"/>
      <c r="D144" s="223"/>
      <c r="E144" s="223"/>
      <c r="F144" s="223"/>
      <c r="G144" s="223"/>
      <c r="H144" s="224"/>
      <c r="I144" s="36" t="s">
        <v>85</v>
      </c>
      <c r="J144" s="12"/>
      <c r="K144" s="130"/>
    </row>
    <row r="145" spans="2:11" ht="12" thickBot="1">
      <c r="K145" s="130"/>
    </row>
    <row r="146" spans="2:11">
      <c r="B146" s="228" t="s">
        <v>94</v>
      </c>
      <c r="C146" s="229"/>
      <c r="D146" s="229"/>
      <c r="E146" s="229"/>
      <c r="F146" s="229"/>
      <c r="G146" s="229"/>
      <c r="H146" s="229"/>
      <c r="I146" s="229"/>
      <c r="J146" s="230"/>
      <c r="K146" s="130">
        <v>6</v>
      </c>
    </row>
    <row r="147" spans="2:11">
      <c r="B147" s="192" t="s">
        <v>95</v>
      </c>
      <c r="C147" s="193"/>
      <c r="D147" s="193"/>
      <c r="E147" s="193" t="s">
        <v>96</v>
      </c>
      <c r="F147" s="193"/>
      <c r="G147" s="193"/>
      <c r="H147" s="193"/>
      <c r="I147" s="33" t="s">
        <v>102</v>
      </c>
      <c r="J147" s="5" t="s">
        <v>2</v>
      </c>
      <c r="K147" s="130"/>
    </row>
    <row r="148" spans="2:11">
      <c r="B148" s="192" t="s">
        <v>98</v>
      </c>
      <c r="C148" s="193"/>
      <c r="D148" s="193"/>
      <c r="E148" s="232" t="s">
        <v>46</v>
      </c>
      <c r="F148" s="232"/>
      <c r="G148" s="232"/>
      <c r="H148" s="232"/>
      <c r="I148" s="34" t="s">
        <v>66</v>
      </c>
      <c r="J148" s="6" t="s">
        <v>66</v>
      </c>
      <c r="K148" s="130"/>
    </row>
    <row r="149" spans="2:11">
      <c r="B149" s="192" t="s">
        <v>160</v>
      </c>
      <c r="C149" s="193"/>
      <c r="D149" s="193"/>
      <c r="E149" s="193" t="s">
        <v>99</v>
      </c>
      <c r="F149" s="193"/>
      <c r="G149" s="193"/>
      <c r="H149" s="193"/>
      <c r="I149" s="34" t="s">
        <v>198</v>
      </c>
      <c r="J149" s="35" t="s">
        <v>199</v>
      </c>
      <c r="K149" s="130"/>
    </row>
    <row r="150" spans="2:11" ht="22.5">
      <c r="B150" s="8" t="s">
        <v>67</v>
      </c>
      <c r="C150" s="231" t="s">
        <v>68</v>
      </c>
      <c r="D150" s="231"/>
      <c r="E150" s="44" t="s">
        <v>69</v>
      </c>
      <c r="F150" s="44" t="s">
        <v>70</v>
      </c>
      <c r="G150" s="44" t="s">
        <v>71</v>
      </c>
      <c r="H150" s="38" t="s">
        <v>72</v>
      </c>
      <c r="I150" s="34" t="s">
        <v>73</v>
      </c>
      <c r="J150" s="7" t="s">
        <v>74</v>
      </c>
      <c r="K150" s="130"/>
    </row>
    <row r="151" spans="2:11">
      <c r="B151" s="45">
        <v>1</v>
      </c>
      <c r="C151" s="225" t="s">
        <v>75</v>
      </c>
      <c r="D151" s="225"/>
      <c r="E151" s="19">
        <f>I39</f>
        <v>1</v>
      </c>
      <c r="F151" s="46">
        <f>E151</f>
        <v>1</v>
      </c>
      <c r="G151" s="9">
        <f>(F151*100)/E159</f>
        <v>16.666666666666668</v>
      </c>
      <c r="H151" s="46">
        <v>0.2</v>
      </c>
      <c r="I151" s="33">
        <f t="shared" ref="I151:I158" si="20">H151*G151</f>
        <v>3.3333333333333339</v>
      </c>
      <c r="J151" s="10"/>
      <c r="K151" s="130"/>
    </row>
    <row r="152" spans="2:11">
      <c r="B152" s="45">
        <f t="shared" ref="B152:B158" si="21">B151+1</f>
        <v>2</v>
      </c>
      <c r="C152" s="225" t="s">
        <v>76</v>
      </c>
      <c r="D152" s="225"/>
      <c r="E152" s="19">
        <f>J39</f>
        <v>0</v>
      </c>
      <c r="F152" s="46">
        <f>E152</f>
        <v>0</v>
      </c>
      <c r="G152" s="9">
        <f>(F152*100)/E159</f>
        <v>0</v>
      </c>
      <c r="H152" s="46">
        <v>0.5</v>
      </c>
      <c r="I152" s="33">
        <f t="shared" si="20"/>
        <v>0</v>
      </c>
      <c r="J152" s="10"/>
      <c r="K152" s="130"/>
    </row>
    <row r="153" spans="2:11">
      <c r="B153" s="45">
        <f t="shared" si="21"/>
        <v>3</v>
      </c>
      <c r="C153" s="225" t="s">
        <v>77</v>
      </c>
      <c r="D153" s="225"/>
      <c r="E153" s="19">
        <f>K39</f>
        <v>2</v>
      </c>
      <c r="F153" s="46">
        <f>E153</f>
        <v>2</v>
      </c>
      <c r="G153" s="9">
        <f>(F153*100)/E159</f>
        <v>33.333333333333336</v>
      </c>
      <c r="H153" s="46">
        <v>0.8</v>
      </c>
      <c r="I153" s="33">
        <f t="shared" si="20"/>
        <v>26.666666666666671</v>
      </c>
      <c r="J153" s="10"/>
      <c r="K153" s="130"/>
    </row>
    <row r="154" spans="2:11">
      <c r="B154" s="45">
        <f t="shared" si="21"/>
        <v>4</v>
      </c>
      <c r="C154" s="225" t="s">
        <v>78</v>
      </c>
      <c r="D154" s="225"/>
      <c r="E154" s="19">
        <f>L39</f>
        <v>0</v>
      </c>
      <c r="F154" s="11"/>
      <c r="G154" s="9">
        <f>(E154*100)/E159</f>
        <v>0</v>
      </c>
      <c r="H154" s="46">
        <v>0.9</v>
      </c>
      <c r="I154" s="33">
        <f t="shared" si="20"/>
        <v>0</v>
      </c>
      <c r="J154" s="10"/>
      <c r="K154" s="130"/>
    </row>
    <row r="155" spans="2:11">
      <c r="B155" s="45">
        <f t="shared" si="21"/>
        <v>5</v>
      </c>
      <c r="C155" s="225" t="s">
        <v>79</v>
      </c>
      <c r="D155" s="225"/>
      <c r="E155" s="19">
        <f>M39</f>
        <v>0</v>
      </c>
      <c r="F155" s="11"/>
      <c r="G155" s="9">
        <f>(E155*100)/E159</f>
        <v>0</v>
      </c>
      <c r="H155" s="46">
        <v>1</v>
      </c>
      <c r="I155" s="33">
        <f t="shared" si="20"/>
        <v>0</v>
      </c>
      <c r="J155" s="10"/>
      <c r="K155" s="130"/>
    </row>
    <row r="156" spans="2:11">
      <c r="B156" s="45">
        <f t="shared" si="21"/>
        <v>6</v>
      </c>
      <c r="C156" s="225" t="s">
        <v>63</v>
      </c>
      <c r="D156" s="225"/>
      <c r="E156" s="19">
        <f>N39</f>
        <v>0</v>
      </c>
      <c r="F156" s="11"/>
      <c r="G156" s="9">
        <f>(E156*100)/E159</f>
        <v>0</v>
      </c>
      <c r="H156" s="46">
        <v>0.5</v>
      </c>
      <c r="I156" s="33">
        <f t="shared" si="20"/>
        <v>0</v>
      </c>
      <c r="J156" s="10"/>
      <c r="K156" s="130"/>
    </row>
    <row r="157" spans="2:11">
      <c r="B157" s="45">
        <f t="shared" si="21"/>
        <v>7</v>
      </c>
      <c r="C157" s="225" t="s">
        <v>64</v>
      </c>
      <c r="D157" s="225"/>
      <c r="E157" s="19">
        <f>O39</f>
        <v>0</v>
      </c>
      <c r="F157" s="11"/>
      <c r="G157" s="9">
        <f>(E157*100)/E159</f>
        <v>0</v>
      </c>
      <c r="H157" s="46">
        <v>0.3</v>
      </c>
      <c r="I157" s="33">
        <f t="shared" si="20"/>
        <v>0</v>
      </c>
      <c r="J157" s="10"/>
      <c r="K157" s="130"/>
    </row>
    <row r="158" spans="2:11">
      <c r="B158" s="45">
        <f t="shared" si="21"/>
        <v>8</v>
      </c>
      <c r="C158" s="225" t="s">
        <v>65</v>
      </c>
      <c r="D158" s="225"/>
      <c r="E158" s="19">
        <f>P39</f>
        <v>2</v>
      </c>
      <c r="F158" s="11"/>
      <c r="G158" s="9">
        <f>(E158*100)/E159</f>
        <v>33.333333333333336</v>
      </c>
      <c r="H158" s="46">
        <v>0.6</v>
      </c>
      <c r="I158" s="33">
        <f t="shared" si="20"/>
        <v>20</v>
      </c>
      <c r="J158" s="10"/>
      <c r="K158" s="130"/>
    </row>
    <row r="159" spans="2:11">
      <c r="B159" s="226" t="s">
        <v>80</v>
      </c>
      <c r="C159" s="227"/>
      <c r="D159" s="227"/>
      <c r="E159" s="42">
        <f>F39</f>
        <v>6</v>
      </c>
      <c r="F159" s="227" t="s">
        <v>81</v>
      </c>
      <c r="G159" s="227"/>
      <c r="H159" s="227"/>
      <c r="I159" s="33">
        <f>SUM(I151:I158)</f>
        <v>50.000000000000007</v>
      </c>
      <c r="J159" s="5" t="s">
        <v>82</v>
      </c>
      <c r="K159" s="130"/>
    </row>
    <row r="160" spans="2:11">
      <c r="B160" s="216" t="s">
        <v>100</v>
      </c>
      <c r="C160" s="217"/>
      <c r="D160" s="217"/>
      <c r="E160" s="217"/>
      <c r="F160" s="217"/>
      <c r="G160" s="217"/>
      <c r="H160" s="218"/>
      <c r="I160" s="33" t="s">
        <v>83</v>
      </c>
      <c r="J160" s="5"/>
      <c r="K160" s="130"/>
    </row>
    <row r="161" spans="2:11">
      <c r="B161" s="219"/>
      <c r="C161" s="220"/>
      <c r="D161" s="220"/>
      <c r="E161" s="220"/>
      <c r="F161" s="220"/>
      <c r="G161" s="220"/>
      <c r="H161" s="221"/>
      <c r="I161" s="33" t="s">
        <v>84</v>
      </c>
      <c r="J161" s="5"/>
      <c r="K161" s="130"/>
    </row>
    <row r="162" spans="2:11" ht="12" thickBot="1">
      <c r="B162" s="222"/>
      <c r="C162" s="223"/>
      <c r="D162" s="223"/>
      <c r="E162" s="223"/>
      <c r="F162" s="223"/>
      <c r="G162" s="223"/>
      <c r="H162" s="224"/>
      <c r="I162" s="36" t="s">
        <v>85</v>
      </c>
      <c r="J162" s="12"/>
      <c r="K162" s="130"/>
    </row>
    <row r="163" spans="2:11" ht="12" thickBot="1">
      <c r="K163" s="130"/>
    </row>
    <row r="164" spans="2:11">
      <c r="B164" s="228" t="s">
        <v>94</v>
      </c>
      <c r="C164" s="229"/>
      <c r="D164" s="229"/>
      <c r="E164" s="229"/>
      <c r="F164" s="229"/>
      <c r="G164" s="229"/>
      <c r="H164" s="229"/>
      <c r="I164" s="229"/>
      <c r="J164" s="230"/>
      <c r="K164" s="130">
        <v>7</v>
      </c>
    </row>
    <row r="165" spans="2:11">
      <c r="B165" s="192" t="s">
        <v>95</v>
      </c>
      <c r="C165" s="193"/>
      <c r="D165" s="193"/>
      <c r="E165" s="193" t="s">
        <v>96</v>
      </c>
      <c r="F165" s="193"/>
      <c r="G165" s="193"/>
      <c r="H165" s="193"/>
      <c r="I165" s="33" t="s">
        <v>102</v>
      </c>
      <c r="J165" s="5" t="s">
        <v>2</v>
      </c>
      <c r="K165" s="130"/>
    </row>
    <row r="166" spans="2:11">
      <c r="B166" s="192" t="s">
        <v>98</v>
      </c>
      <c r="C166" s="193"/>
      <c r="D166" s="193"/>
      <c r="E166" s="232" t="s">
        <v>46</v>
      </c>
      <c r="F166" s="232"/>
      <c r="G166" s="232"/>
      <c r="H166" s="232"/>
      <c r="I166" s="34" t="s">
        <v>66</v>
      </c>
      <c r="J166" s="6" t="s">
        <v>66</v>
      </c>
      <c r="K166" s="130"/>
    </row>
    <row r="167" spans="2:11">
      <c r="B167" s="192" t="s">
        <v>160</v>
      </c>
      <c r="C167" s="193"/>
      <c r="D167" s="193"/>
      <c r="E167" s="193" t="s">
        <v>99</v>
      </c>
      <c r="F167" s="193"/>
      <c r="G167" s="193"/>
      <c r="H167" s="193"/>
      <c r="I167" s="34" t="s">
        <v>199</v>
      </c>
      <c r="J167" s="35" t="s">
        <v>200</v>
      </c>
      <c r="K167" s="130"/>
    </row>
    <row r="168" spans="2:11" ht="22.5">
      <c r="B168" s="8" t="s">
        <v>67</v>
      </c>
      <c r="C168" s="231" t="s">
        <v>68</v>
      </c>
      <c r="D168" s="231"/>
      <c r="E168" s="44" t="s">
        <v>69</v>
      </c>
      <c r="F168" s="44" t="s">
        <v>70</v>
      </c>
      <c r="G168" s="44" t="s">
        <v>71</v>
      </c>
      <c r="H168" s="38" t="s">
        <v>72</v>
      </c>
      <c r="I168" s="34" t="s">
        <v>73</v>
      </c>
      <c r="J168" s="7" t="s">
        <v>74</v>
      </c>
      <c r="K168" s="130"/>
    </row>
    <row r="169" spans="2:11">
      <c r="B169" s="45">
        <v>1</v>
      </c>
      <c r="C169" s="225" t="s">
        <v>75</v>
      </c>
      <c r="D169" s="225"/>
      <c r="E169" s="19">
        <f>I40</f>
        <v>0</v>
      </c>
      <c r="F169" s="46">
        <f>E169</f>
        <v>0</v>
      </c>
      <c r="G169" s="9">
        <f>(F169*100)/E177</f>
        <v>0</v>
      </c>
      <c r="H169" s="46">
        <v>0.2</v>
      </c>
      <c r="I169" s="33">
        <f t="shared" ref="I169:I176" si="22">H169*G169</f>
        <v>0</v>
      </c>
      <c r="J169" s="10"/>
      <c r="K169" s="130"/>
    </row>
    <row r="170" spans="2:11">
      <c r="B170" s="45">
        <f t="shared" ref="B170:B176" si="23">B169+1</f>
        <v>2</v>
      </c>
      <c r="C170" s="225" t="s">
        <v>76</v>
      </c>
      <c r="D170" s="225"/>
      <c r="E170" s="19">
        <f>J40</f>
        <v>0</v>
      </c>
      <c r="F170" s="46">
        <f>E170</f>
        <v>0</v>
      </c>
      <c r="G170" s="9">
        <f>(F170*100)/E177</f>
        <v>0</v>
      </c>
      <c r="H170" s="46">
        <v>0.5</v>
      </c>
      <c r="I170" s="33">
        <f t="shared" si="22"/>
        <v>0</v>
      </c>
      <c r="J170" s="10"/>
      <c r="K170" s="130"/>
    </row>
    <row r="171" spans="2:11">
      <c r="B171" s="45">
        <f t="shared" si="23"/>
        <v>3</v>
      </c>
      <c r="C171" s="225" t="s">
        <v>77</v>
      </c>
      <c r="D171" s="225"/>
      <c r="E171" s="19">
        <f>K40</f>
        <v>2</v>
      </c>
      <c r="F171" s="46">
        <f>E171</f>
        <v>2</v>
      </c>
      <c r="G171" s="9">
        <f>(F171*100)/E177</f>
        <v>50</v>
      </c>
      <c r="H171" s="46">
        <v>0.8</v>
      </c>
      <c r="I171" s="33">
        <f t="shared" si="22"/>
        <v>40</v>
      </c>
      <c r="J171" s="10"/>
      <c r="K171" s="130"/>
    </row>
    <row r="172" spans="2:11">
      <c r="B172" s="45">
        <f t="shared" si="23"/>
        <v>4</v>
      </c>
      <c r="C172" s="225" t="s">
        <v>78</v>
      </c>
      <c r="D172" s="225"/>
      <c r="E172" s="19">
        <f>L40</f>
        <v>0</v>
      </c>
      <c r="F172" s="11"/>
      <c r="G172" s="9">
        <f>(E172*100)/E177</f>
        <v>0</v>
      </c>
      <c r="H172" s="46">
        <v>0.9</v>
      </c>
      <c r="I172" s="33">
        <f t="shared" si="22"/>
        <v>0</v>
      </c>
      <c r="J172" s="10"/>
      <c r="K172" s="130"/>
    </row>
    <row r="173" spans="2:11">
      <c r="B173" s="45">
        <f t="shared" si="23"/>
        <v>5</v>
      </c>
      <c r="C173" s="225" t="s">
        <v>79</v>
      </c>
      <c r="D173" s="225"/>
      <c r="E173" s="19">
        <f>M40</f>
        <v>0</v>
      </c>
      <c r="F173" s="11"/>
      <c r="G173" s="9">
        <f>(E173*100)/E177</f>
        <v>0</v>
      </c>
      <c r="H173" s="46">
        <v>1</v>
      </c>
      <c r="I173" s="33">
        <f t="shared" si="22"/>
        <v>0</v>
      </c>
      <c r="J173" s="10"/>
      <c r="K173" s="130"/>
    </row>
    <row r="174" spans="2:11">
      <c r="B174" s="45">
        <f t="shared" si="23"/>
        <v>6</v>
      </c>
      <c r="C174" s="225" t="s">
        <v>63</v>
      </c>
      <c r="D174" s="225"/>
      <c r="E174" s="19">
        <f>N40</f>
        <v>0</v>
      </c>
      <c r="F174" s="11"/>
      <c r="G174" s="9">
        <f>(E174*100)/E177</f>
        <v>0</v>
      </c>
      <c r="H174" s="46">
        <v>0.5</v>
      </c>
      <c r="I174" s="33">
        <f t="shared" si="22"/>
        <v>0</v>
      </c>
      <c r="J174" s="10"/>
      <c r="K174" s="130"/>
    </row>
    <row r="175" spans="2:11">
      <c r="B175" s="45">
        <f t="shared" si="23"/>
        <v>7</v>
      </c>
      <c r="C175" s="225" t="s">
        <v>64</v>
      </c>
      <c r="D175" s="225"/>
      <c r="E175" s="19">
        <f>O40</f>
        <v>0</v>
      </c>
      <c r="F175" s="11"/>
      <c r="G175" s="9">
        <f>(E175*100)/E177</f>
        <v>0</v>
      </c>
      <c r="H175" s="46">
        <v>0.3</v>
      </c>
      <c r="I175" s="33">
        <f t="shared" si="22"/>
        <v>0</v>
      </c>
      <c r="J175" s="10"/>
      <c r="K175" s="130"/>
    </row>
    <row r="176" spans="2:11">
      <c r="B176" s="45">
        <f t="shared" si="23"/>
        <v>8</v>
      </c>
      <c r="C176" s="225" t="s">
        <v>65</v>
      </c>
      <c r="D176" s="225"/>
      <c r="E176" s="19">
        <f>P40</f>
        <v>0</v>
      </c>
      <c r="F176" s="11"/>
      <c r="G176" s="9">
        <f>(E176*100)/E177</f>
        <v>0</v>
      </c>
      <c r="H176" s="46">
        <v>0.6</v>
      </c>
      <c r="I176" s="33">
        <f t="shared" si="22"/>
        <v>0</v>
      </c>
      <c r="J176" s="10"/>
      <c r="K176" s="130"/>
    </row>
    <row r="177" spans="2:11">
      <c r="B177" s="226" t="s">
        <v>80</v>
      </c>
      <c r="C177" s="227"/>
      <c r="D177" s="227"/>
      <c r="E177" s="42">
        <f>F40</f>
        <v>4</v>
      </c>
      <c r="F177" s="227" t="s">
        <v>81</v>
      </c>
      <c r="G177" s="227"/>
      <c r="H177" s="227"/>
      <c r="I177" s="33">
        <f>SUM(I169:I176)</f>
        <v>40</v>
      </c>
      <c r="J177" s="5" t="s">
        <v>82</v>
      </c>
      <c r="K177" s="130"/>
    </row>
    <row r="178" spans="2:11">
      <c r="B178" s="216" t="s">
        <v>100</v>
      </c>
      <c r="C178" s="217"/>
      <c r="D178" s="217"/>
      <c r="E178" s="217"/>
      <c r="F178" s="217"/>
      <c r="G178" s="217"/>
      <c r="H178" s="218"/>
      <c r="I178" s="33" t="s">
        <v>83</v>
      </c>
      <c r="J178" s="5"/>
      <c r="K178" s="130"/>
    </row>
    <row r="179" spans="2:11">
      <c r="B179" s="219"/>
      <c r="C179" s="220"/>
      <c r="D179" s="220"/>
      <c r="E179" s="220"/>
      <c r="F179" s="220"/>
      <c r="G179" s="220"/>
      <c r="H179" s="221"/>
      <c r="I179" s="33" t="s">
        <v>84</v>
      </c>
      <c r="J179" s="5"/>
      <c r="K179" s="130"/>
    </row>
    <row r="180" spans="2:11" ht="12" thickBot="1">
      <c r="B180" s="222"/>
      <c r="C180" s="223"/>
      <c r="D180" s="223"/>
      <c r="E180" s="223"/>
      <c r="F180" s="223"/>
      <c r="G180" s="223"/>
      <c r="H180" s="224"/>
      <c r="I180" s="36" t="s">
        <v>85</v>
      </c>
      <c r="J180" s="12"/>
      <c r="K180" s="130"/>
    </row>
    <row r="181" spans="2:11" ht="12" thickBot="1">
      <c r="K181" s="130"/>
    </row>
    <row r="182" spans="2:11">
      <c r="B182" s="228" t="s">
        <v>94</v>
      </c>
      <c r="C182" s="229"/>
      <c r="D182" s="229"/>
      <c r="E182" s="229"/>
      <c r="F182" s="229"/>
      <c r="G182" s="229"/>
      <c r="H182" s="229"/>
      <c r="I182" s="229"/>
      <c r="J182" s="230"/>
      <c r="K182" s="130">
        <v>8</v>
      </c>
    </row>
    <row r="183" spans="2:11">
      <c r="B183" s="192" t="s">
        <v>95</v>
      </c>
      <c r="C183" s="193"/>
      <c r="D183" s="193"/>
      <c r="E183" s="193" t="s">
        <v>96</v>
      </c>
      <c r="F183" s="193"/>
      <c r="G183" s="193"/>
      <c r="H183" s="193"/>
      <c r="I183" s="33" t="s">
        <v>102</v>
      </c>
      <c r="J183" s="5" t="s">
        <v>2</v>
      </c>
      <c r="K183" s="130"/>
    </row>
    <row r="184" spans="2:11">
      <c r="B184" s="192" t="s">
        <v>98</v>
      </c>
      <c r="C184" s="193"/>
      <c r="D184" s="193"/>
      <c r="E184" s="232" t="s">
        <v>46</v>
      </c>
      <c r="F184" s="232"/>
      <c r="G184" s="232"/>
      <c r="H184" s="232"/>
      <c r="I184" s="34" t="s">
        <v>66</v>
      </c>
      <c r="J184" s="6" t="s">
        <v>66</v>
      </c>
      <c r="K184" s="130"/>
    </row>
    <row r="185" spans="2:11">
      <c r="B185" s="192" t="s">
        <v>103</v>
      </c>
      <c r="C185" s="193"/>
      <c r="D185" s="193"/>
      <c r="E185" s="193" t="s">
        <v>99</v>
      </c>
      <c r="F185" s="193"/>
      <c r="G185" s="193"/>
      <c r="H185" s="193"/>
      <c r="I185" s="34" t="s">
        <v>145</v>
      </c>
      <c r="J185" s="35" t="s">
        <v>146</v>
      </c>
      <c r="K185" s="130"/>
    </row>
    <row r="186" spans="2:11" ht="22.5">
      <c r="B186" s="8" t="s">
        <v>67</v>
      </c>
      <c r="C186" s="231" t="s">
        <v>68</v>
      </c>
      <c r="D186" s="231"/>
      <c r="E186" s="24" t="s">
        <v>69</v>
      </c>
      <c r="F186" s="24" t="s">
        <v>70</v>
      </c>
      <c r="G186" s="24" t="s">
        <v>71</v>
      </c>
      <c r="H186" s="23" t="s">
        <v>72</v>
      </c>
      <c r="I186" s="34" t="s">
        <v>73</v>
      </c>
      <c r="J186" s="7" t="s">
        <v>74</v>
      </c>
      <c r="K186" s="130"/>
    </row>
    <row r="187" spans="2:11">
      <c r="B187" s="26">
        <v>1</v>
      </c>
      <c r="C187" s="225" t="s">
        <v>75</v>
      </c>
      <c r="D187" s="225"/>
      <c r="E187" s="19">
        <f>I41</f>
        <v>5</v>
      </c>
      <c r="F187" s="25">
        <f>E187</f>
        <v>5</v>
      </c>
      <c r="G187" s="9">
        <f>(F187*100)/$E$195</f>
        <v>62.5</v>
      </c>
      <c r="H187" s="25">
        <v>0.2</v>
      </c>
      <c r="I187" s="33">
        <f t="shared" ref="I187:I194" si="24">H187*G187</f>
        <v>12.5</v>
      </c>
      <c r="J187" s="10"/>
      <c r="K187" s="130"/>
    </row>
    <row r="188" spans="2:11">
      <c r="B188" s="26">
        <f t="shared" ref="B188:B194" si="25">B187+1</f>
        <v>2</v>
      </c>
      <c r="C188" s="225" t="s">
        <v>76</v>
      </c>
      <c r="D188" s="225"/>
      <c r="E188" s="19">
        <f>J41</f>
        <v>0</v>
      </c>
      <c r="F188" s="25">
        <f>E188</f>
        <v>0</v>
      </c>
      <c r="G188" s="9">
        <f>(F188*100)/$E$195</f>
        <v>0</v>
      </c>
      <c r="H188" s="25">
        <v>0.5</v>
      </c>
      <c r="I188" s="33">
        <f t="shared" si="24"/>
        <v>0</v>
      </c>
      <c r="J188" s="10"/>
      <c r="K188" s="130"/>
    </row>
    <row r="189" spans="2:11">
      <c r="B189" s="26">
        <f t="shared" si="25"/>
        <v>3</v>
      </c>
      <c r="C189" s="225" t="s">
        <v>77</v>
      </c>
      <c r="D189" s="225"/>
      <c r="E189" s="19">
        <f>K41</f>
        <v>2</v>
      </c>
      <c r="F189" s="25">
        <f>E189</f>
        <v>2</v>
      </c>
      <c r="G189" s="9">
        <f>(F189*100)/$E$195</f>
        <v>25</v>
      </c>
      <c r="H189" s="25">
        <v>0.8</v>
      </c>
      <c r="I189" s="33">
        <f t="shared" si="24"/>
        <v>20</v>
      </c>
      <c r="J189" s="10"/>
      <c r="K189" s="130"/>
    </row>
    <row r="190" spans="2:11">
      <c r="B190" s="26">
        <f t="shared" si="25"/>
        <v>4</v>
      </c>
      <c r="C190" s="225" t="s">
        <v>78</v>
      </c>
      <c r="D190" s="225"/>
      <c r="E190" s="19">
        <f>L41</f>
        <v>0</v>
      </c>
      <c r="F190" s="11"/>
      <c r="G190" s="9">
        <f>(E190*100)/$E$195</f>
        <v>0</v>
      </c>
      <c r="H190" s="25">
        <v>0.9</v>
      </c>
      <c r="I190" s="33">
        <f t="shared" si="24"/>
        <v>0</v>
      </c>
      <c r="J190" s="10"/>
      <c r="K190" s="130"/>
    </row>
    <row r="191" spans="2:11">
      <c r="B191" s="26">
        <f t="shared" si="25"/>
        <v>5</v>
      </c>
      <c r="C191" s="225" t="s">
        <v>79</v>
      </c>
      <c r="D191" s="225"/>
      <c r="E191" s="19">
        <f>M41</f>
        <v>0</v>
      </c>
      <c r="F191" s="11"/>
      <c r="G191" s="9">
        <f>(E191*100)/$E$195</f>
        <v>0</v>
      </c>
      <c r="H191" s="25">
        <v>1</v>
      </c>
      <c r="I191" s="33">
        <f t="shared" si="24"/>
        <v>0</v>
      </c>
      <c r="J191" s="10"/>
      <c r="K191" s="130"/>
    </row>
    <row r="192" spans="2:11">
      <c r="B192" s="26">
        <f t="shared" si="25"/>
        <v>6</v>
      </c>
      <c r="C192" s="225" t="s">
        <v>63</v>
      </c>
      <c r="D192" s="225"/>
      <c r="E192" s="19">
        <f>N41</f>
        <v>0</v>
      </c>
      <c r="F192" s="11"/>
      <c r="G192" s="9">
        <f>(E192*100)/$E$195</f>
        <v>0</v>
      </c>
      <c r="H192" s="25">
        <v>0.5</v>
      </c>
      <c r="I192" s="33">
        <f t="shared" si="24"/>
        <v>0</v>
      </c>
      <c r="J192" s="10"/>
      <c r="K192" s="130"/>
    </row>
    <row r="193" spans="2:11">
      <c r="B193" s="26">
        <f t="shared" si="25"/>
        <v>7</v>
      </c>
      <c r="C193" s="225" t="s">
        <v>64</v>
      </c>
      <c r="D193" s="225"/>
      <c r="E193" s="19">
        <f>O41</f>
        <v>0</v>
      </c>
      <c r="F193" s="11"/>
      <c r="G193" s="9">
        <f>(E193*100)/$E$195</f>
        <v>0</v>
      </c>
      <c r="H193" s="25">
        <v>0.3</v>
      </c>
      <c r="I193" s="33">
        <f t="shared" si="24"/>
        <v>0</v>
      </c>
      <c r="J193" s="10"/>
      <c r="K193" s="130"/>
    </row>
    <row r="194" spans="2:11">
      <c r="B194" s="26">
        <f t="shared" si="25"/>
        <v>8</v>
      </c>
      <c r="C194" s="225" t="s">
        <v>65</v>
      </c>
      <c r="D194" s="225"/>
      <c r="E194" s="19">
        <f>P41</f>
        <v>0</v>
      </c>
      <c r="F194" s="11"/>
      <c r="G194" s="9">
        <f>(E194*100)/$E$195</f>
        <v>0</v>
      </c>
      <c r="H194" s="25">
        <v>0.6</v>
      </c>
      <c r="I194" s="33">
        <f t="shared" si="24"/>
        <v>0</v>
      </c>
      <c r="J194" s="10"/>
      <c r="K194" s="130"/>
    </row>
    <row r="195" spans="2:11">
      <c r="B195" s="226" t="s">
        <v>80</v>
      </c>
      <c r="C195" s="227"/>
      <c r="D195" s="227"/>
      <c r="E195" s="42">
        <f>F41</f>
        <v>8</v>
      </c>
      <c r="F195" s="227" t="s">
        <v>81</v>
      </c>
      <c r="G195" s="227"/>
      <c r="H195" s="227"/>
      <c r="I195" s="33">
        <f>SUM(I187:I194)</f>
        <v>32.5</v>
      </c>
      <c r="J195" s="5" t="s">
        <v>82</v>
      </c>
      <c r="K195" s="130"/>
    </row>
    <row r="196" spans="2:11">
      <c r="B196" s="216" t="s">
        <v>100</v>
      </c>
      <c r="C196" s="217"/>
      <c r="D196" s="217"/>
      <c r="E196" s="217"/>
      <c r="F196" s="217"/>
      <c r="G196" s="217"/>
      <c r="H196" s="218"/>
      <c r="I196" s="33" t="s">
        <v>83</v>
      </c>
      <c r="J196" s="5"/>
      <c r="K196" s="130"/>
    </row>
    <row r="197" spans="2:11">
      <c r="B197" s="219"/>
      <c r="C197" s="220"/>
      <c r="D197" s="220"/>
      <c r="E197" s="220"/>
      <c r="F197" s="220"/>
      <c r="G197" s="220"/>
      <c r="H197" s="221"/>
      <c r="I197" s="33" t="s">
        <v>84</v>
      </c>
      <c r="J197" s="5"/>
      <c r="K197" s="130"/>
    </row>
    <row r="198" spans="2:11" ht="12" thickBot="1">
      <c r="B198" s="222"/>
      <c r="C198" s="223"/>
      <c r="D198" s="223"/>
      <c r="E198" s="223"/>
      <c r="F198" s="223"/>
      <c r="G198" s="223"/>
      <c r="H198" s="224"/>
      <c r="I198" s="36" t="s">
        <v>85</v>
      </c>
      <c r="J198" s="12"/>
      <c r="K198" s="130"/>
    </row>
    <row r="199" spans="2:11" ht="12" thickBot="1">
      <c r="K199" s="130"/>
    </row>
    <row r="200" spans="2:11">
      <c r="B200" s="228" t="s">
        <v>94</v>
      </c>
      <c r="C200" s="229"/>
      <c r="D200" s="229"/>
      <c r="E200" s="229"/>
      <c r="F200" s="229"/>
      <c r="G200" s="229"/>
      <c r="H200" s="229"/>
      <c r="I200" s="229"/>
      <c r="J200" s="230"/>
      <c r="K200" s="130">
        <v>9</v>
      </c>
    </row>
    <row r="201" spans="2:11">
      <c r="B201" s="192" t="s">
        <v>95</v>
      </c>
      <c r="C201" s="193"/>
      <c r="D201" s="193"/>
      <c r="E201" s="193" t="s">
        <v>96</v>
      </c>
      <c r="F201" s="193"/>
      <c r="G201" s="193"/>
      <c r="H201" s="193"/>
      <c r="I201" s="33" t="s">
        <v>102</v>
      </c>
      <c r="J201" s="5" t="s">
        <v>2</v>
      </c>
      <c r="K201" s="130"/>
    </row>
    <row r="202" spans="2:11">
      <c r="B202" s="192" t="s">
        <v>98</v>
      </c>
      <c r="C202" s="193"/>
      <c r="D202" s="193"/>
      <c r="E202" s="232" t="s">
        <v>46</v>
      </c>
      <c r="F202" s="232"/>
      <c r="G202" s="232"/>
      <c r="H202" s="232"/>
      <c r="I202" s="34" t="s">
        <v>66</v>
      </c>
      <c r="J202" s="6" t="s">
        <v>66</v>
      </c>
      <c r="K202" s="130"/>
    </row>
    <row r="203" spans="2:11">
      <c r="B203" s="192" t="s">
        <v>103</v>
      </c>
      <c r="C203" s="193"/>
      <c r="D203" s="193"/>
      <c r="E203" s="193" t="s">
        <v>99</v>
      </c>
      <c r="F203" s="193"/>
      <c r="G203" s="193"/>
      <c r="H203" s="193"/>
      <c r="I203" s="34" t="s">
        <v>146</v>
      </c>
      <c r="J203" s="35" t="s">
        <v>147</v>
      </c>
      <c r="K203" s="130"/>
    </row>
    <row r="204" spans="2:11" ht="22.5">
      <c r="B204" s="8" t="s">
        <v>67</v>
      </c>
      <c r="C204" s="231" t="s">
        <v>68</v>
      </c>
      <c r="D204" s="231"/>
      <c r="E204" s="24" t="s">
        <v>69</v>
      </c>
      <c r="F204" s="24" t="s">
        <v>70</v>
      </c>
      <c r="G204" s="24" t="s">
        <v>71</v>
      </c>
      <c r="H204" s="23" t="s">
        <v>72</v>
      </c>
      <c r="I204" s="34" t="s">
        <v>73</v>
      </c>
      <c r="J204" s="7" t="s">
        <v>74</v>
      </c>
      <c r="K204" s="130"/>
    </row>
    <row r="205" spans="2:11">
      <c r="B205" s="26">
        <v>1</v>
      </c>
      <c r="C205" s="225" t="s">
        <v>75</v>
      </c>
      <c r="D205" s="225"/>
      <c r="E205" s="19">
        <f>I42</f>
        <v>4</v>
      </c>
      <c r="F205" s="25">
        <f>E205</f>
        <v>4</v>
      </c>
      <c r="G205" s="9">
        <f>(F205*100)/$E$213</f>
        <v>100</v>
      </c>
      <c r="H205" s="25">
        <v>0.2</v>
      </c>
      <c r="I205" s="33">
        <f t="shared" ref="I205:I212" si="26">H205*G205</f>
        <v>20</v>
      </c>
      <c r="J205" s="10"/>
      <c r="K205" s="130"/>
    </row>
    <row r="206" spans="2:11">
      <c r="B206" s="26">
        <f t="shared" ref="B206:B212" si="27">B205+1</f>
        <v>2</v>
      </c>
      <c r="C206" s="225" t="s">
        <v>76</v>
      </c>
      <c r="D206" s="225"/>
      <c r="E206" s="19">
        <f>J42</f>
        <v>0</v>
      </c>
      <c r="F206" s="25">
        <f>E206</f>
        <v>0</v>
      </c>
      <c r="G206" s="9">
        <f>(F206*100)/$E$213</f>
        <v>0</v>
      </c>
      <c r="H206" s="25">
        <v>0.5</v>
      </c>
      <c r="I206" s="33">
        <f t="shared" si="26"/>
        <v>0</v>
      </c>
      <c r="J206" s="10"/>
      <c r="K206" s="130"/>
    </row>
    <row r="207" spans="2:11">
      <c r="B207" s="26">
        <f t="shared" si="27"/>
        <v>3</v>
      </c>
      <c r="C207" s="225" t="s">
        <v>77</v>
      </c>
      <c r="D207" s="225"/>
      <c r="E207" s="19">
        <f>K42</f>
        <v>2</v>
      </c>
      <c r="F207" s="25">
        <f>E207</f>
        <v>2</v>
      </c>
      <c r="G207" s="9">
        <f>(F207*100)/$E$213</f>
        <v>50</v>
      </c>
      <c r="H207" s="25">
        <v>0.8</v>
      </c>
      <c r="I207" s="33">
        <f t="shared" si="26"/>
        <v>40</v>
      </c>
      <c r="J207" s="10"/>
      <c r="K207" s="130"/>
    </row>
    <row r="208" spans="2:11">
      <c r="B208" s="26">
        <f t="shared" si="27"/>
        <v>4</v>
      </c>
      <c r="C208" s="225" t="s">
        <v>78</v>
      </c>
      <c r="D208" s="225"/>
      <c r="E208" s="19">
        <f>L42</f>
        <v>0</v>
      </c>
      <c r="F208" s="11"/>
      <c r="G208" s="9">
        <f>(E208*100)/$E$213</f>
        <v>0</v>
      </c>
      <c r="H208" s="25">
        <v>0.9</v>
      </c>
      <c r="I208" s="33">
        <f t="shared" si="26"/>
        <v>0</v>
      </c>
      <c r="J208" s="10"/>
      <c r="K208" s="130"/>
    </row>
    <row r="209" spans="2:11">
      <c r="B209" s="26">
        <f t="shared" si="27"/>
        <v>5</v>
      </c>
      <c r="C209" s="225" t="s">
        <v>79</v>
      </c>
      <c r="D209" s="225"/>
      <c r="E209" s="19">
        <f>M42</f>
        <v>0</v>
      </c>
      <c r="F209" s="11"/>
      <c r="G209" s="9">
        <f>(E209*100)/$E$213</f>
        <v>0</v>
      </c>
      <c r="H209" s="25">
        <v>1</v>
      </c>
      <c r="I209" s="33">
        <f t="shared" si="26"/>
        <v>0</v>
      </c>
      <c r="J209" s="10"/>
      <c r="K209" s="130"/>
    </row>
    <row r="210" spans="2:11">
      <c r="B210" s="26">
        <f t="shared" si="27"/>
        <v>6</v>
      </c>
      <c r="C210" s="225" t="s">
        <v>63</v>
      </c>
      <c r="D210" s="225"/>
      <c r="E210" s="19">
        <f>N42</f>
        <v>0</v>
      </c>
      <c r="F210" s="11"/>
      <c r="G210" s="9">
        <f>(E210*100)/$E$213</f>
        <v>0</v>
      </c>
      <c r="H210" s="25">
        <v>0.5</v>
      </c>
      <c r="I210" s="33">
        <f t="shared" si="26"/>
        <v>0</v>
      </c>
      <c r="J210" s="10"/>
      <c r="K210" s="130"/>
    </row>
    <row r="211" spans="2:11">
      <c r="B211" s="26">
        <f t="shared" si="27"/>
        <v>7</v>
      </c>
      <c r="C211" s="225" t="s">
        <v>64</v>
      </c>
      <c r="D211" s="225"/>
      <c r="E211" s="19">
        <f>O42</f>
        <v>0</v>
      </c>
      <c r="F211" s="11"/>
      <c r="G211" s="9">
        <f>(E211*100)/$E$213</f>
        <v>0</v>
      </c>
      <c r="H211" s="25">
        <v>0.3</v>
      </c>
      <c r="I211" s="33">
        <f t="shared" si="26"/>
        <v>0</v>
      </c>
      <c r="J211" s="10"/>
      <c r="K211" s="130"/>
    </row>
    <row r="212" spans="2:11">
      <c r="B212" s="26">
        <f t="shared" si="27"/>
        <v>8</v>
      </c>
      <c r="C212" s="225" t="s">
        <v>65</v>
      </c>
      <c r="D212" s="225"/>
      <c r="E212" s="19">
        <f>P42</f>
        <v>1</v>
      </c>
      <c r="F212" s="11"/>
      <c r="G212" s="9">
        <f>(E212*100)/$E$213</f>
        <v>25</v>
      </c>
      <c r="H212" s="25">
        <v>0.6</v>
      </c>
      <c r="I212" s="33">
        <f t="shared" si="26"/>
        <v>15</v>
      </c>
      <c r="J212" s="10"/>
      <c r="K212" s="130"/>
    </row>
    <row r="213" spans="2:11">
      <c r="B213" s="226" t="s">
        <v>80</v>
      </c>
      <c r="C213" s="227"/>
      <c r="D213" s="227"/>
      <c r="E213" s="42">
        <f>F42</f>
        <v>4</v>
      </c>
      <c r="F213" s="227" t="s">
        <v>81</v>
      </c>
      <c r="G213" s="227"/>
      <c r="H213" s="227"/>
      <c r="I213" s="33">
        <f>SUM(I205:I212)</f>
        <v>75</v>
      </c>
      <c r="J213" s="5" t="s">
        <v>82</v>
      </c>
      <c r="K213" s="130"/>
    </row>
    <row r="214" spans="2:11">
      <c r="B214" s="216" t="s">
        <v>100</v>
      </c>
      <c r="C214" s="217"/>
      <c r="D214" s="217"/>
      <c r="E214" s="217"/>
      <c r="F214" s="217"/>
      <c r="G214" s="217"/>
      <c r="H214" s="218"/>
      <c r="I214" s="33" t="s">
        <v>83</v>
      </c>
      <c r="J214" s="5"/>
      <c r="K214" s="130"/>
    </row>
    <row r="215" spans="2:11">
      <c r="B215" s="219"/>
      <c r="C215" s="220"/>
      <c r="D215" s="220"/>
      <c r="E215" s="220"/>
      <c r="F215" s="220"/>
      <c r="G215" s="220"/>
      <c r="H215" s="221"/>
      <c r="I215" s="33" t="s">
        <v>84</v>
      </c>
      <c r="J215" s="5"/>
      <c r="K215" s="130"/>
    </row>
    <row r="216" spans="2:11" ht="12" thickBot="1">
      <c r="B216" s="222"/>
      <c r="C216" s="223"/>
      <c r="D216" s="223"/>
      <c r="E216" s="223"/>
      <c r="F216" s="223"/>
      <c r="G216" s="223"/>
      <c r="H216" s="224"/>
      <c r="I216" s="36" t="s">
        <v>85</v>
      </c>
      <c r="J216" s="12"/>
      <c r="K216" s="130"/>
    </row>
    <row r="217" spans="2:11" ht="12" thickBot="1">
      <c r="K217" s="130"/>
    </row>
    <row r="218" spans="2:11">
      <c r="B218" s="228" t="s">
        <v>94</v>
      </c>
      <c r="C218" s="229"/>
      <c r="D218" s="229"/>
      <c r="E218" s="229"/>
      <c r="F218" s="229"/>
      <c r="G218" s="229"/>
      <c r="H218" s="229"/>
      <c r="I218" s="229"/>
      <c r="J218" s="230"/>
      <c r="K218" s="130">
        <v>10</v>
      </c>
    </row>
    <row r="219" spans="2:11">
      <c r="B219" s="192" t="s">
        <v>95</v>
      </c>
      <c r="C219" s="193"/>
      <c r="D219" s="193"/>
      <c r="E219" s="193" t="s">
        <v>96</v>
      </c>
      <c r="F219" s="193"/>
      <c r="G219" s="193"/>
      <c r="H219" s="193"/>
      <c r="I219" s="33" t="s">
        <v>102</v>
      </c>
      <c r="J219" s="5" t="s">
        <v>2</v>
      </c>
      <c r="K219" s="130"/>
    </row>
    <row r="220" spans="2:11">
      <c r="B220" s="192" t="s">
        <v>98</v>
      </c>
      <c r="C220" s="193"/>
      <c r="D220" s="193"/>
      <c r="E220" s="232" t="s">
        <v>46</v>
      </c>
      <c r="F220" s="232"/>
      <c r="G220" s="232"/>
      <c r="H220" s="232"/>
      <c r="I220" s="34" t="s">
        <v>66</v>
      </c>
      <c r="J220" s="6" t="s">
        <v>66</v>
      </c>
      <c r="K220" s="130"/>
    </row>
    <row r="221" spans="2:11">
      <c r="B221" s="192" t="s">
        <v>103</v>
      </c>
      <c r="C221" s="193"/>
      <c r="D221" s="193"/>
      <c r="E221" s="193" t="s">
        <v>99</v>
      </c>
      <c r="F221" s="193"/>
      <c r="G221" s="193"/>
      <c r="H221" s="193"/>
      <c r="I221" s="34" t="s">
        <v>147</v>
      </c>
      <c r="J221" s="35" t="s">
        <v>148</v>
      </c>
      <c r="K221" s="130"/>
    </row>
    <row r="222" spans="2:11" ht="22.5">
      <c r="B222" s="8" t="s">
        <v>67</v>
      </c>
      <c r="C222" s="231" t="s">
        <v>68</v>
      </c>
      <c r="D222" s="231"/>
      <c r="E222" s="24" t="s">
        <v>69</v>
      </c>
      <c r="F222" s="24" t="s">
        <v>70</v>
      </c>
      <c r="G222" s="24" t="s">
        <v>71</v>
      </c>
      <c r="H222" s="23" t="s">
        <v>72</v>
      </c>
      <c r="I222" s="34" t="s">
        <v>73</v>
      </c>
      <c r="J222" s="7" t="s">
        <v>74</v>
      </c>
      <c r="K222" s="130"/>
    </row>
    <row r="223" spans="2:11">
      <c r="B223" s="26">
        <v>1</v>
      </c>
      <c r="C223" s="225" t="s">
        <v>75</v>
      </c>
      <c r="D223" s="225"/>
      <c r="E223" s="19">
        <f>I43</f>
        <v>3</v>
      </c>
      <c r="F223" s="25">
        <f>E223</f>
        <v>3</v>
      </c>
      <c r="G223" s="9">
        <f>(F223*100)/$E$231</f>
        <v>100</v>
      </c>
      <c r="H223" s="25">
        <v>0.2</v>
      </c>
      <c r="I223" s="33">
        <f t="shared" ref="I223:I230" si="28">H223*G223</f>
        <v>20</v>
      </c>
      <c r="J223" s="10"/>
      <c r="K223" s="130"/>
    </row>
    <row r="224" spans="2:11">
      <c r="B224" s="26">
        <f t="shared" ref="B224:B230" si="29">B223+1</f>
        <v>2</v>
      </c>
      <c r="C224" s="225" t="s">
        <v>76</v>
      </c>
      <c r="D224" s="225"/>
      <c r="E224" s="19">
        <f>J43</f>
        <v>0</v>
      </c>
      <c r="F224" s="25">
        <f>E224</f>
        <v>0</v>
      </c>
      <c r="G224" s="9">
        <f>(F224*100)/$E$231</f>
        <v>0</v>
      </c>
      <c r="H224" s="25">
        <v>0.5</v>
      </c>
      <c r="I224" s="33">
        <f t="shared" si="28"/>
        <v>0</v>
      </c>
      <c r="J224" s="10"/>
      <c r="K224" s="130"/>
    </row>
    <row r="225" spans="2:11">
      <c r="B225" s="26">
        <f t="shared" si="29"/>
        <v>3</v>
      </c>
      <c r="C225" s="225" t="s">
        <v>77</v>
      </c>
      <c r="D225" s="225"/>
      <c r="E225" s="19">
        <f>K43</f>
        <v>1</v>
      </c>
      <c r="F225" s="25">
        <f>E225</f>
        <v>1</v>
      </c>
      <c r="G225" s="9">
        <f>(F225*100)/$E$231</f>
        <v>33.333333333333336</v>
      </c>
      <c r="H225" s="25">
        <v>0.8</v>
      </c>
      <c r="I225" s="33">
        <f t="shared" si="28"/>
        <v>26.666666666666671</v>
      </c>
      <c r="J225" s="10"/>
      <c r="K225" s="130"/>
    </row>
    <row r="226" spans="2:11">
      <c r="B226" s="26">
        <f t="shared" si="29"/>
        <v>4</v>
      </c>
      <c r="C226" s="225" t="s">
        <v>78</v>
      </c>
      <c r="D226" s="225"/>
      <c r="E226" s="19">
        <f>L43</f>
        <v>0</v>
      </c>
      <c r="F226" s="11"/>
      <c r="G226" s="9">
        <f>(E226*100)/$E$231</f>
        <v>0</v>
      </c>
      <c r="H226" s="25">
        <v>0.9</v>
      </c>
      <c r="I226" s="33">
        <f t="shared" si="28"/>
        <v>0</v>
      </c>
      <c r="J226" s="10"/>
      <c r="K226" s="130"/>
    </row>
    <row r="227" spans="2:11">
      <c r="B227" s="26">
        <f t="shared" si="29"/>
        <v>5</v>
      </c>
      <c r="C227" s="225" t="s">
        <v>79</v>
      </c>
      <c r="D227" s="225"/>
      <c r="E227" s="19">
        <f>M43</f>
        <v>0</v>
      </c>
      <c r="F227" s="11"/>
      <c r="G227" s="9">
        <f>(E227*100)/$E$231</f>
        <v>0</v>
      </c>
      <c r="H227" s="25">
        <v>1</v>
      </c>
      <c r="I227" s="33">
        <f t="shared" si="28"/>
        <v>0</v>
      </c>
      <c r="J227" s="10"/>
      <c r="K227" s="130"/>
    </row>
    <row r="228" spans="2:11">
      <c r="B228" s="26">
        <f t="shared" si="29"/>
        <v>6</v>
      </c>
      <c r="C228" s="225" t="s">
        <v>63</v>
      </c>
      <c r="D228" s="225"/>
      <c r="E228" s="19">
        <f>N43</f>
        <v>0</v>
      </c>
      <c r="F228" s="11"/>
      <c r="G228" s="9">
        <f>(E228*100)/$E$231</f>
        <v>0</v>
      </c>
      <c r="H228" s="25">
        <v>0.5</v>
      </c>
      <c r="I228" s="33">
        <f t="shared" si="28"/>
        <v>0</v>
      </c>
      <c r="J228" s="10"/>
      <c r="K228" s="130"/>
    </row>
    <row r="229" spans="2:11">
      <c r="B229" s="26">
        <f t="shared" si="29"/>
        <v>7</v>
      </c>
      <c r="C229" s="225" t="s">
        <v>64</v>
      </c>
      <c r="D229" s="225"/>
      <c r="E229" s="19">
        <f>O43</f>
        <v>1</v>
      </c>
      <c r="F229" s="11"/>
      <c r="G229" s="9">
        <f>(E229*100)/$E$231</f>
        <v>33.333333333333336</v>
      </c>
      <c r="H229" s="25">
        <v>0.3</v>
      </c>
      <c r="I229" s="33">
        <f t="shared" si="28"/>
        <v>10</v>
      </c>
      <c r="J229" s="10"/>
      <c r="K229" s="130"/>
    </row>
    <row r="230" spans="2:11">
      <c r="B230" s="26">
        <f t="shared" si="29"/>
        <v>8</v>
      </c>
      <c r="C230" s="225" t="s">
        <v>65</v>
      </c>
      <c r="D230" s="225"/>
      <c r="E230" s="19">
        <f>P43</f>
        <v>2</v>
      </c>
      <c r="F230" s="11"/>
      <c r="G230" s="9">
        <f>(E230*100)/$E$231</f>
        <v>66.666666666666671</v>
      </c>
      <c r="H230" s="25">
        <v>0.6</v>
      </c>
      <c r="I230" s="33">
        <f t="shared" si="28"/>
        <v>40</v>
      </c>
      <c r="J230" s="10"/>
      <c r="K230" s="130"/>
    </row>
    <row r="231" spans="2:11">
      <c r="B231" s="226" t="s">
        <v>80</v>
      </c>
      <c r="C231" s="227"/>
      <c r="D231" s="227"/>
      <c r="E231" s="42">
        <f>F43</f>
        <v>3</v>
      </c>
      <c r="F231" s="227" t="s">
        <v>81</v>
      </c>
      <c r="G231" s="227"/>
      <c r="H231" s="227"/>
      <c r="I231" s="33">
        <f>SUM(I223:I230)</f>
        <v>96.666666666666671</v>
      </c>
      <c r="J231" s="5" t="s">
        <v>82</v>
      </c>
      <c r="K231" s="130"/>
    </row>
    <row r="232" spans="2:11">
      <c r="B232" s="216" t="s">
        <v>100</v>
      </c>
      <c r="C232" s="217"/>
      <c r="D232" s="217"/>
      <c r="E232" s="217"/>
      <c r="F232" s="217"/>
      <c r="G232" s="217"/>
      <c r="H232" s="218"/>
      <c r="I232" s="33" t="s">
        <v>83</v>
      </c>
      <c r="J232" s="5"/>
      <c r="K232" s="130"/>
    </row>
    <row r="233" spans="2:11">
      <c r="B233" s="219"/>
      <c r="C233" s="220"/>
      <c r="D233" s="220"/>
      <c r="E233" s="220"/>
      <c r="F233" s="220"/>
      <c r="G233" s="220"/>
      <c r="H233" s="221"/>
      <c r="I233" s="33" t="s">
        <v>84</v>
      </c>
      <c r="J233" s="5"/>
      <c r="K233" s="130"/>
    </row>
    <row r="234" spans="2:11" ht="12" thickBot="1">
      <c r="B234" s="222"/>
      <c r="C234" s="223"/>
      <c r="D234" s="223"/>
      <c r="E234" s="223"/>
      <c r="F234" s="223"/>
      <c r="G234" s="223"/>
      <c r="H234" s="224"/>
      <c r="I234" s="36" t="s">
        <v>85</v>
      </c>
      <c r="J234" s="12"/>
      <c r="K234" s="130"/>
    </row>
    <row r="235" spans="2:11" ht="12" thickBot="1">
      <c r="K235" s="130"/>
    </row>
    <row r="236" spans="2:11">
      <c r="B236" s="228" t="s">
        <v>94</v>
      </c>
      <c r="C236" s="229"/>
      <c r="D236" s="229"/>
      <c r="E236" s="229"/>
      <c r="F236" s="229"/>
      <c r="G236" s="229"/>
      <c r="H236" s="229"/>
      <c r="I236" s="229"/>
      <c r="J236" s="230"/>
      <c r="K236" s="130">
        <v>11</v>
      </c>
    </row>
    <row r="237" spans="2:11">
      <c r="B237" s="192" t="s">
        <v>95</v>
      </c>
      <c r="C237" s="193"/>
      <c r="D237" s="193"/>
      <c r="E237" s="193" t="s">
        <v>96</v>
      </c>
      <c r="F237" s="193"/>
      <c r="G237" s="193"/>
      <c r="H237" s="193"/>
      <c r="I237" s="33" t="s">
        <v>102</v>
      </c>
      <c r="J237" s="5" t="s">
        <v>2</v>
      </c>
      <c r="K237" s="130"/>
    </row>
    <row r="238" spans="2:11">
      <c r="B238" s="192" t="s">
        <v>98</v>
      </c>
      <c r="C238" s="193"/>
      <c r="D238" s="193"/>
      <c r="E238" s="232" t="s">
        <v>46</v>
      </c>
      <c r="F238" s="232"/>
      <c r="G238" s="232"/>
      <c r="H238" s="232"/>
      <c r="I238" s="34" t="s">
        <v>66</v>
      </c>
      <c r="J238" s="6" t="s">
        <v>66</v>
      </c>
      <c r="K238" s="130"/>
    </row>
    <row r="239" spans="2:11">
      <c r="B239" s="192" t="s">
        <v>103</v>
      </c>
      <c r="C239" s="193"/>
      <c r="D239" s="193"/>
      <c r="E239" s="193" t="s">
        <v>99</v>
      </c>
      <c r="F239" s="193"/>
      <c r="G239" s="193"/>
      <c r="H239" s="193"/>
      <c r="I239" s="34" t="s">
        <v>148</v>
      </c>
      <c r="J239" s="35" t="s">
        <v>149</v>
      </c>
      <c r="K239" s="130"/>
    </row>
    <row r="240" spans="2:11" ht="22.5">
      <c r="B240" s="8" t="s">
        <v>67</v>
      </c>
      <c r="C240" s="231" t="s">
        <v>68</v>
      </c>
      <c r="D240" s="231"/>
      <c r="E240" s="24" t="s">
        <v>69</v>
      </c>
      <c r="F240" s="24" t="s">
        <v>70</v>
      </c>
      <c r="G240" s="24" t="s">
        <v>71</v>
      </c>
      <c r="H240" s="23" t="s">
        <v>72</v>
      </c>
      <c r="I240" s="34" t="s">
        <v>73</v>
      </c>
      <c r="J240" s="7" t="s">
        <v>74</v>
      </c>
      <c r="K240" s="130"/>
    </row>
    <row r="241" spans="2:11">
      <c r="B241" s="26">
        <v>1</v>
      </c>
      <c r="C241" s="225" t="s">
        <v>75</v>
      </c>
      <c r="D241" s="225"/>
      <c r="E241" s="19">
        <f>I44</f>
        <v>1</v>
      </c>
      <c r="F241" s="25">
        <f>E241</f>
        <v>1</v>
      </c>
      <c r="G241" s="9">
        <f>(F241*100)/$E$249</f>
        <v>25</v>
      </c>
      <c r="H241" s="25">
        <v>0.2</v>
      </c>
      <c r="I241" s="33">
        <f t="shared" ref="I241:I248" si="30">H241*G241</f>
        <v>5</v>
      </c>
      <c r="J241" s="10"/>
      <c r="K241" s="130"/>
    </row>
    <row r="242" spans="2:11">
      <c r="B242" s="26">
        <f t="shared" ref="B242:B248" si="31">B241+1</f>
        <v>2</v>
      </c>
      <c r="C242" s="225" t="s">
        <v>76</v>
      </c>
      <c r="D242" s="225"/>
      <c r="E242" s="19">
        <f>J44</f>
        <v>0</v>
      </c>
      <c r="F242" s="25">
        <f>E242</f>
        <v>0</v>
      </c>
      <c r="G242" s="9">
        <f>(F242*100)/$E$249</f>
        <v>0</v>
      </c>
      <c r="H242" s="25">
        <v>0.5</v>
      </c>
      <c r="I242" s="33">
        <f t="shared" si="30"/>
        <v>0</v>
      </c>
      <c r="J242" s="10"/>
      <c r="K242" s="130"/>
    </row>
    <row r="243" spans="2:11">
      <c r="B243" s="26">
        <f t="shared" si="31"/>
        <v>3</v>
      </c>
      <c r="C243" s="225" t="s">
        <v>77</v>
      </c>
      <c r="D243" s="225"/>
      <c r="E243" s="19">
        <f>K44</f>
        <v>0</v>
      </c>
      <c r="F243" s="25">
        <f>E243</f>
        <v>0</v>
      </c>
      <c r="G243" s="9">
        <f>(F243*100)/$E$249</f>
        <v>0</v>
      </c>
      <c r="H243" s="25">
        <v>0.8</v>
      </c>
      <c r="I243" s="33">
        <f t="shared" si="30"/>
        <v>0</v>
      </c>
      <c r="J243" s="10"/>
      <c r="K243" s="130"/>
    </row>
    <row r="244" spans="2:11">
      <c r="B244" s="26">
        <f t="shared" si="31"/>
        <v>4</v>
      </c>
      <c r="C244" s="225" t="s">
        <v>78</v>
      </c>
      <c r="D244" s="225"/>
      <c r="E244" s="19">
        <f>L44</f>
        <v>0</v>
      </c>
      <c r="F244" s="11"/>
      <c r="G244" s="9">
        <f>(E244*100)/$E$249</f>
        <v>0</v>
      </c>
      <c r="H244" s="25">
        <v>0.9</v>
      </c>
      <c r="I244" s="33">
        <f t="shared" si="30"/>
        <v>0</v>
      </c>
      <c r="J244" s="10"/>
      <c r="K244" s="130"/>
    </row>
    <row r="245" spans="2:11">
      <c r="B245" s="26">
        <f t="shared" si="31"/>
        <v>5</v>
      </c>
      <c r="C245" s="225" t="s">
        <v>79</v>
      </c>
      <c r="D245" s="225"/>
      <c r="E245" s="19">
        <f>M44</f>
        <v>0</v>
      </c>
      <c r="F245" s="11"/>
      <c r="G245" s="9">
        <f>(E245*100)/$E$249</f>
        <v>0</v>
      </c>
      <c r="H245" s="25">
        <v>1</v>
      </c>
      <c r="I245" s="33">
        <f t="shared" si="30"/>
        <v>0</v>
      </c>
      <c r="J245" s="10"/>
      <c r="K245" s="130"/>
    </row>
    <row r="246" spans="2:11">
      <c r="B246" s="26">
        <f t="shared" si="31"/>
        <v>6</v>
      </c>
      <c r="C246" s="225" t="s">
        <v>63</v>
      </c>
      <c r="D246" s="225"/>
      <c r="E246" s="19">
        <f>N44</f>
        <v>0</v>
      </c>
      <c r="F246" s="11"/>
      <c r="G246" s="9">
        <f>(E246*100)/$E$249</f>
        <v>0</v>
      </c>
      <c r="H246" s="25">
        <v>0.5</v>
      </c>
      <c r="I246" s="33">
        <f t="shared" si="30"/>
        <v>0</v>
      </c>
      <c r="J246" s="10"/>
      <c r="K246" s="130"/>
    </row>
    <row r="247" spans="2:11">
      <c r="B247" s="26">
        <f t="shared" si="31"/>
        <v>7</v>
      </c>
      <c r="C247" s="225" t="s">
        <v>64</v>
      </c>
      <c r="D247" s="225"/>
      <c r="E247" s="19">
        <f>O44</f>
        <v>2</v>
      </c>
      <c r="F247" s="11"/>
      <c r="G247" s="9">
        <f>(E247*100)/$E$249</f>
        <v>50</v>
      </c>
      <c r="H247" s="25">
        <v>0.3</v>
      </c>
      <c r="I247" s="33">
        <f t="shared" si="30"/>
        <v>15</v>
      </c>
      <c r="J247" s="10"/>
      <c r="K247" s="130"/>
    </row>
    <row r="248" spans="2:11">
      <c r="B248" s="26">
        <f t="shared" si="31"/>
        <v>8</v>
      </c>
      <c r="C248" s="225" t="s">
        <v>65</v>
      </c>
      <c r="D248" s="225"/>
      <c r="E248" s="19">
        <f>P44</f>
        <v>1</v>
      </c>
      <c r="F248" s="11"/>
      <c r="G248" s="9">
        <f>(E248*100)/$E$249</f>
        <v>25</v>
      </c>
      <c r="H248" s="25">
        <v>0.6</v>
      </c>
      <c r="I248" s="33">
        <f t="shared" si="30"/>
        <v>15</v>
      </c>
      <c r="J248" s="10"/>
      <c r="K248" s="130"/>
    </row>
    <row r="249" spans="2:11">
      <c r="B249" s="226" t="s">
        <v>80</v>
      </c>
      <c r="C249" s="227"/>
      <c r="D249" s="227"/>
      <c r="E249" s="42">
        <f>F44</f>
        <v>4</v>
      </c>
      <c r="F249" s="209" t="s">
        <v>81</v>
      </c>
      <c r="G249" s="207"/>
      <c r="H249" s="208"/>
      <c r="I249" s="33">
        <f>SUM(I241:I248)</f>
        <v>35</v>
      </c>
      <c r="J249" s="5" t="s">
        <v>82</v>
      </c>
      <c r="K249" s="130"/>
    </row>
    <row r="250" spans="2:11">
      <c r="B250" s="216" t="s">
        <v>100</v>
      </c>
      <c r="C250" s="217"/>
      <c r="D250" s="217"/>
      <c r="E250" s="217"/>
      <c r="F250" s="217"/>
      <c r="G250" s="217"/>
      <c r="H250" s="218"/>
      <c r="I250" s="33" t="s">
        <v>83</v>
      </c>
      <c r="J250" s="5"/>
      <c r="K250" s="130"/>
    </row>
    <row r="251" spans="2:11">
      <c r="B251" s="219"/>
      <c r="C251" s="220"/>
      <c r="D251" s="220"/>
      <c r="E251" s="220"/>
      <c r="F251" s="220"/>
      <c r="G251" s="220"/>
      <c r="H251" s="221"/>
      <c r="I251" s="33" t="s">
        <v>84</v>
      </c>
      <c r="J251" s="5"/>
      <c r="K251" s="130"/>
    </row>
    <row r="252" spans="2:11" ht="12" thickBot="1">
      <c r="B252" s="222"/>
      <c r="C252" s="223"/>
      <c r="D252" s="223"/>
      <c r="E252" s="223"/>
      <c r="F252" s="223"/>
      <c r="G252" s="223"/>
      <c r="H252" s="224"/>
      <c r="I252" s="36" t="s">
        <v>85</v>
      </c>
      <c r="J252" s="12"/>
      <c r="K252" s="130"/>
    </row>
    <row r="253" spans="2:11" ht="12" thickBot="1">
      <c r="K253" s="130"/>
    </row>
    <row r="254" spans="2:11">
      <c r="B254" s="228" t="s">
        <v>94</v>
      </c>
      <c r="C254" s="229"/>
      <c r="D254" s="229"/>
      <c r="E254" s="229"/>
      <c r="F254" s="229"/>
      <c r="G254" s="229"/>
      <c r="H254" s="229"/>
      <c r="I254" s="229"/>
      <c r="J254" s="230"/>
      <c r="K254" s="130">
        <v>12</v>
      </c>
    </row>
    <row r="255" spans="2:11">
      <c r="B255" s="192" t="s">
        <v>95</v>
      </c>
      <c r="C255" s="193"/>
      <c r="D255" s="193"/>
      <c r="E255" s="193" t="s">
        <v>96</v>
      </c>
      <c r="F255" s="193"/>
      <c r="G255" s="193"/>
      <c r="H255" s="193"/>
      <c r="I255" s="33" t="s">
        <v>102</v>
      </c>
      <c r="J255" s="5" t="s">
        <v>2</v>
      </c>
      <c r="K255" s="130"/>
    </row>
    <row r="256" spans="2:11">
      <c r="B256" s="192" t="s">
        <v>98</v>
      </c>
      <c r="C256" s="193"/>
      <c r="D256" s="193"/>
      <c r="E256" s="232" t="s">
        <v>46</v>
      </c>
      <c r="F256" s="232"/>
      <c r="G256" s="232"/>
      <c r="H256" s="232"/>
      <c r="I256" s="34" t="s">
        <v>66</v>
      </c>
      <c r="J256" s="6" t="s">
        <v>66</v>
      </c>
      <c r="K256" s="130"/>
    </row>
    <row r="257" spans="2:11">
      <c r="B257" s="192" t="s">
        <v>103</v>
      </c>
      <c r="C257" s="193"/>
      <c r="D257" s="193"/>
      <c r="E257" s="193" t="s">
        <v>99</v>
      </c>
      <c r="F257" s="193"/>
      <c r="G257" s="193"/>
      <c r="H257" s="193"/>
      <c r="I257" s="34" t="s">
        <v>149</v>
      </c>
      <c r="J257" s="35" t="s">
        <v>150</v>
      </c>
      <c r="K257" s="130"/>
    </row>
    <row r="258" spans="2:11" ht="22.5">
      <c r="B258" s="8" t="s">
        <v>67</v>
      </c>
      <c r="C258" s="231" t="s">
        <v>68</v>
      </c>
      <c r="D258" s="231"/>
      <c r="E258" s="24" t="s">
        <v>69</v>
      </c>
      <c r="F258" s="24" t="s">
        <v>70</v>
      </c>
      <c r="G258" s="24" t="s">
        <v>71</v>
      </c>
      <c r="H258" s="23" t="s">
        <v>72</v>
      </c>
      <c r="I258" s="34" t="s">
        <v>73</v>
      </c>
      <c r="J258" s="7" t="s">
        <v>74</v>
      </c>
      <c r="K258" s="130"/>
    </row>
    <row r="259" spans="2:11">
      <c r="B259" s="26">
        <v>1</v>
      </c>
      <c r="C259" s="225" t="s">
        <v>75</v>
      </c>
      <c r="D259" s="225"/>
      <c r="E259" s="19">
        <f>I45</f>
        <v>0</v>
      </c>
      <c r="F259" s="25">
        <f>E259</f>
        <v>0</v>
      </c>
      <c r="G259" s="9">
        <f>(F259*100)/$E$267</f>
        <v>0</v>
      </c>
      <c r="H259" s="25">
        <v>0.2</v>
      </c>
      <c r="I259" s="33">
        <f t="shared" ref="I259:I266" si="32">H259*G259</f>
        <v>0</v>
      </c>
      <c r="J259" s="10"/>
      <c r="K259" s="130"/>
    </row>
    <row r="260" spans="2:11">
      <c r="B260" s="26">
        <f t="shared" ref="B260:B266" si="33">B259+1</f>
        <v>2</v>
      </c>
      <c r="C260" s="225" t="s">
        <v>76</v>
      </c>
      <c r="D260" s="225"/>
      <c r="E260" s="19">
        <f>J45</f>
        <v>0</v>
      </c>
      <c r="F260" s="25">
        <f>E260</f>
        <v>0</v>
      </c>
      <c r="G260" s="9">
        <f>(F260*100)/$E$267</f>
        <v>0</v>
      </c>
      <c r="H260" s="25">
        <v>0.5</v>
      </c>
      <c r="I260" s="33">
        <f t="shared" si="32"/>
        <v>0</v>
      </c>
      <c r="J260" s="10"/>
      <c r="K260" s="130"/>
    </row>
    <row r="261" spans="2:11">
      <c r="B261" s="26">
        <f t="shared" si="33"/>
        <v>3</v>
      </c>
      <c r="C261" s="225" t="s">
        <v>77</v>
      </c>
      <c r="D261" s="225"/>
      <c r="E261" s="19">
        <f>K45</f>
        <v>1</v>
      </c>
      <c r="F261" s="25">
        <f>E261</f>
        <v>1</v>
      </c>
      <c r="G261" s="9">
        <f>(F261*100)/$E$267</f>
        <v>33.333333333333336</v>
      </c>
      <c r="H261" s="25">
        <v>0.8</v>
      </c>
      <c r="I261" s="33">
        <f t="shared" si="32"/>
        <v>26.666666666666671</v>
      </c>
      <c r="J261" s="10"/>
      <c r="K261" s="130"/>
    </row>
    <row r="262" spans="2:11">
      <c r="B262" s="26">
        <f t="shared" si="33"/>
        <v>4</v>
      </c>
      <c r="C262" s="225" t="s">
        <v>78</v>
      </c>
      <c r="D262" s="225"/>
      <c r="E262" s="19">
        <f>L45</f>
        <v>0</v>
      </c>
      <c r="F262" s="11"/>
      <c r="G262" s="9">
        <f>(E262*100)/$E$267</f>
        <v>0</v>
      </c>
      <c r="H262" s="25">
        <v>0.9</v>
      </c>
      <c r="I262" s="33">
        <f t="shared" si="32"/>
        <v>0</v>
      </c>
      <c r="J262" s="10"/>
      <c r="K262" s="130"/>
    </row>
    <row r="263" spans="2:11">
      <c r="B263" s="26">
        <f t="shared" si="33"/>
        <v>5</v>
      </c>
      <c r="C263" s="225" t="s">
        <v>79</v>
      </c>
      <c r="D263" s="225"/>
      <c r="E263" s="19">
        <f>M45</f>
        <v>0</v>
      </c>
      <c r="F263" s="11"/>
      <c r="G263" s="9">
        <f>(E263*100)/$E$267</f>
        <v>0</v>
      </c>
      <c r="H263" s="25">
        <v>1</v>
      </c>
      <c r="I263" s="33">
        <f t="shared" si="32"/>
        <v>0</v>
      </c>
      <c r="J263" s="10"/>
      <c r="K263" s="130"/>
    </row>
    <row r="264" spans="2:11">
      <c r="B264" s="26">
        <f t="shared" si="33"/>
        <v>6</v>
      </c>
      <c r="C264" s="225" t="s">
        <v>63</v>
      </c>
      <c r="D264" s="225"/>
      <c r="E264" s="19">
        <f>N45</f>
        <v>0</v>
      </c>
      <c r="F264" s="11"/>
      <c r="G264" s="9">
        <f>(E264*100)/$E$267</f>
        <v>0</v>
      </c>
      <c r="H264" s="25">
        <v>0.5</v>
      </c>
      <c r="I264" s="33">
        <f t="shared" si="32"/>
        <v>0</v>
      </c>
      <c r="J264" s="10"/>
      <c r="K264" s="130"/>
    </row>
    <row r="265" spans="2:11">
      <c r="B265" s="26">
        <f t="shared" si="33"/>
        <v>7</v>
      </c>
      <c r="C265" s="225" t="s">
        <v>64</v>
      </c>
      <c r="D265" s="225"/>
      <c r="E265" s="19">
        <f>O45</f>
        <v>2</v>
      </c>
      <c r="F265" s="11"/>
      <c r="G265" s="9">
        <f>(E265*100)/$E$267</f>
        <v>66.666666666666671</v>
      </c>
      <c r="H265" s="25">
        <v>0.3</v>
      </c>
      <c r="I265" s="33">
        <f t="shared" si="32"/>
        <v>20</v>
      </c>
      <c r="J265" s="10"/>
      <c r="K265" s="130"/>
    </row>
    <row r="266" spans="2:11">
      <c r="B266" s="26">
        <f t="shared" si="33"/>
        <v>8</v>
      </c>
      <c r="C266" s="225" t="s">
        <v>65</v>
      </c>
      <c r="D266" s="225"/>
      <c r="E266" s="19">
        <f>P45</f>
        <v>0</v>
      </c>
      <c r="F266" s="11"/>
      <c r="G266" s="9">
        <f>(E266*100)/$E$267</f>
        <v>0</v>
      </c>
      <c r="H266" s="25">
        <v>0.6</v>
      </c>
      <c r="I266" s="33">
        <f t="shared" si="32"/>
        <v>0</v>
      </c>
      <c r="J266" s="10"/>
      <c r="K266" s="130"/>
    </row>
    <row r="267" spans="2:11">
      <c r="B267" s="226" t="s">
        <v>80</v>
      </c>
      <c r="C267" s="227"/>
      <c r="D267" s="227"/>
      <c r="E267" s="42">
        <f>F45</f>
        <v>3</v>
      </c>
      <c r="F267" s="227" t="s">
        <v>81</v>
      </c>
      <c r="G267" s="227"/>
      <c r="H267" s="227"/>
      <c r="I267" s="33">
        <f>SUM(I259:I266)</f>
        <v>46.666666666666671</v>
      </c>
      <c r="J267" s="5" t="s">
        <v>82</v>
      </c>
      <c r="K267" s="130"/>
    </row>
    <row r="268" spans="2:11">
      <c r="B268" s="216" t="s">
        <v>100</v>
      </c>
      <c r="C268" s="217"/>
      <c r="D268" s="217"/>
      <c r="E268" s="217"/>
      <c r="F268" s="217"/>
      <c r="G268" s="217"/>
      <c r="H268" s="218"/>
      <c r="I268" s="33" t="s">
        <v>83</v>
      </c>
      <c r="J268" s="5"/>
      <c r="K268" s="130"/>
    </row>
    <row r="269" spans="2:11">
      <c r="B269" s="219"/>
      <c r="C269" s="220"/>
      <c r="D269" s="220"/>
      <c r="E269" s="220"/>
      <c r="F269" s="220"/>
      <c r="G269" s="220"/>
      <c r="H269" s="221"/>
      <c r="I269" s="33" t="s">
        <v>84</v>
      </c>
      <c r="J269" s="5"/>
      <c r="K269" s="130"/>
    </row>
    <row r="270" spans="2:11" ht="12" thickBot="1">
      <c r="B270" s="222"/>
      <c r="C270" s="223"/>
      <c r="D270" s="223"/>
      <c r="E270" s="223"/>
      <c r="F270" s="223"/>
      <c r="G270" s="223"/>
      <c r="H270" s="224"/>
      <c r="I270" s="36" t="s">
        <v>85</v>
      </c>
      <c r="J270" s="12"/>
      <c r="K270" s="130"/>
    </row>
    <row r="271" spans="2:11" ht="12" thickBot="1">
      <c r="K271" s="130"/>
    </row>
    <row r="272" spans="2:11">
      <c r="B272" s="228" t="s">
        <v>94</v>
      </c>
      <c r="C272" s="229"/>
      <c r="D272" s="229"/>
      <c r="E272" s="229"/>
      <c r="F272" s="229"/>
      <c r="G272" s="229"/>
      <c r="H272" s="229"/>
      <c r="I272" s="229"/>
      <c r="J272" s="230"/>
      <c r="K272" s="130">
        <v>13</v>
      </c>
    </row>
    <row r="273" spans="2:11">
      <c r="B273" s="192" t="s">
        <v>95</v>
      </c>
      <c r="C273" s="193"/>
      <c r="D273" s="193"/>
      <c r="E273" s="193" t="s">
        <v>96</v>
      </c>
      <c r="F273" s="193"/>
      <c r="G273" s="193"/>
      <c r="H273" s="193"/>
      <c r="I273" s="33" t="s">
        <v>102</v>
      </c>
      <c r="J273" s="5" t="s">
        <v>2</v>
      </c>
      <c r="K273" s="130"/>
    </row>
    <row r="274" spans="2:11">
      <c r="B274" s="192" t="s">
        <v>98</v>
      </c>
      <c r="C274" s="193"/>
      <c r="D274" s="193"/>
      <c r="E274" s="232" t="s">
        <v>46</v>
      </c>
      <c r="F274" s="232"/>
      <c r="G274" s="232"/>
      <c r="H274" s="232"/>
      <c r="I274" s="34" t="s">
        <v>66</v>
      </c>
      <c r="J274" s="6" t="s">
        <v>66</v>
      </c>
      <c r="K274" s="130"/>
    </row>
    <row r="275" spans="2:11">
      <c r="B275" s="192" t="s">
        <v>103</v>
      </c>
      <c r="C275" s="193"/>
      <c r="D275" s="193"/>
      <c r="E275" s="193" t="s">
        <v>99</v>
      </c>
      <c r="F275" s="193"/>
      <c r="G275" s="193"/>
      <c r="H275" s="193"/>
      <c r="I275" s="34" t="s">
        <v>150</v>
      </c>
      <c r="J275" s="35" t="s">
        <v>151</v>
      </c>
      <c r="K275" s="130"/>
    </row>
    <row r="276" spans="2:11" ht="22.5">
      <c r="B276" s="8" t="s">
        <v>67</v>
      </c>
      <c r="C276" s="231" t="s">
        <v>68</v>
      </c>
      <c r="D276" s="231"/>
      <c r="E276" s="24" t="s">
        <v>69</v>
      </c>
      <c r="F276" s="24" t="s">
        <v>70</v>
      </c>
      <c r="G276" s="24" t="s">
        <v>71</v>
      </c>
      <c r="H276" s="23" t="s">
        <v>72</v>
      </c>
      <c r="I276" s="34" t="s">
        <v>73</v>
      </c>
      <c r="J276" s="7" t="s">
        <v>74</v>
      </c>
      <c r="K276" s="130"/>
    </row>
    <row r="277" spans="2:11">
      <c r="B277" s="26">
        <v>1</v>
      </c>
      <c r="C277" s="225" t="s">
        <v>75</v>
      </c>
      <c r="D277" s="225"/>
      <c r="E277" s="19">
        <f>I46</f>
        <v>1</v>
      </c>
      <c r="F277" s="25">
        <f>E277</f>
        <v>1</v>
      </c>
      <c r="G277" s="9">
        <f>(F277*100)/$E$285</f>
        <v>50</v>
      </c>
      <c r="H277" s="25">
        <v>0.2</v>
      </c>
      <c r="I277" s="33">
        <f t="shared" ref="I277:I284" si="34">H277*G277</f>
        <v>10</v>
      </c>
      <c r="J277" s="10"/>
      <c r="K277" s="130"/>
    </row>
    <row r="278" spans="2:11">
      <c r="B278" s="26">
        <f t="shared" ref="B278:B284" si="35">B277+1</f>
        <v>2</v>
      </c>
      <c r="C278" s="225" t="s">
        <v>76</v>
      </c>
      <c r="D278" s="225"/>
      <c r="E278" s="19">
        <f>J46</f>
        <v>0</v>
      </c>
      <c r="F278" s="25">
        <f>E278</f>
        <v>0</v>
      </c>
      <c r="G278" s="9">
        <f>(F278*100)/$E$285</f>
        <v>0</v>
      </c>
      <c r="H278" s="25">
        <v>0.5</v>
      </c>
      <c r="I278" s="33">
        <f t="shared" si="34"/>
        <v>0</v>
      </c>
      <c r="J278" s="10"/>
      <c r="K278" s="130"/>
    </row>
    <row r="279" spans="2:11">
      <c r="B279" s="26">
        <f t="shared" si="35"/>
        <v>3</v>
      </c>
      <c r="C279" s="225" t="s">
        <v>77</v>
      </c>
      <c r="D279" s="225"/>
      <c r="E279" s="19">
        <f>K46</f>
        <v>1</v>
      </c>
      <c r="F279" s="25">
        <f>E279</f>
        <v>1</v>
      </c>
      <c r="G279" s="9">
        <f>(F279*100)/$E$285</f>
        <v>50</v>
      </c>
      <c r="H279" s="25">
        <v>0.8</v>
      </c>
      <c r="I279" s="33">
        <f t="shared" si="34"/>
        <v>40</v>
      </c>
      <c r="J279" s="10"/>
      <c r="K279" s="130"/>
    </row>
    <row r="280" spans="2:11">
      <c r="B280" s="26">
        <f t="shared" si="35"/>
        <v>4</v>
      </c>
      <c r="C280" s="225" t="s">
        <v>78</v>
      </c>
      <c r="D280" s="225"/>
      <c r="E280" s="19">
        <f>L46</f>
        <v>0</v>
      </c>
      <c r="F280" s="11"/>
      <c r="G280" s="9">
        <f>(E280*100)/$E$285</f>
        <v>0</v>
      </c>
      <c r="H280" s="25">
        <v>0.9</v>
      </c>
      <c r="I280" s="33">
        <f t="shared" si="34"/>
        <v>0</v>
      </c>
      <c r="J280" s="10"/>
      <c r="K280" s="130"/>
    </row>
    <row r="281" spans="2:11">
      <c r="B281" s="26">
        <f t="shared" si="35"/>
        <v>5</v>
      </c>
      <c r="C281" s="225" t="s">
        <v>79</v>
      </c>
      <c r="D281" s="225"/>
      <c r="E281" s="19">
        <f>M46</f>
        <v>0</v>
      </c>
      <c r="F281" s="11"/>
      <c r="G281" s="9">
        <f>(E281*100)/$E$285</f>
        <v>0</v>
      </c>
      <c r="H281" s="25">
        <v>1</v>
      </c>
      <c r="I281" s="33">
        <f t="shared" si="34"/>
        <v>0</v>
      </c>
      <c r="J281" s="10"/>
      <c r="K281" s="130"/>
    </row>
    <row r="282" spans="2:11">
      <c r="B282" s="26">
        <f t="shared" si="35"/>
        <v>6</v>
      </c>
      <c r="C282" s="225" t="s">
        <v>63</v>
      </c>
      <c r="D282" s="225"/>
      <c r="E282" s="19">
        <f>N46</f>
        <v>0</v>
      </c>
      <c r="F282" s="11"/>
      <c r="G282" s="9">
        <f>(E282*100)/$E$285</f>
        <v>0</v>
      </c>
      <c r="H282" s="25">
        <v>0.5</v>
      </c>
      <c r="I282" s="33">
        <f t="shared" si="34"/>
        <v>0</v>
      </c>
      <c r="J282" s="10"/>
      <c r="K282" s="130"/>
    </row>
    <row r="283" spans="2:11">
      <c r="B283" s="26">
        <f t="shared" si="35"/>
        <v>7</v>
      </c>
      <c r="C283" s="225" t="s">
        <v>64</v>
      </c>
      <c r="D283" s="225"/>
      <c r="E283" s="19">
        <f>O46</f>
        <v>1</v>
      </c>
      <c r="F283" s="11"/>
      <c r="G283" s="9">
        <f>(E283*100)/$E$285</f>
        <v>50</v>
      </c>
      <c r="H283" s="25">
        <v>0.3</v>
      </c>
      <c r="I283" s="33">
        <f t="shared" si="34"/>
        <v>15</v>
      </c>
      <c r="J283" s="10"/>
      <c r="K283" s="130"/>
    </row>
    <row r="284" spans="2:11">
      <c r="B284" s="26">
        <f t="shared" si="35"/>
        <v>8</v>
      </c>
      <c r="C284" s="225" t="s">
        <v>65</v>
      </c>
      <c r="D284" s="225"/>
      <c r="E284" s="19">
        <f>P46</f>
        <v>0</v>
      </c>
      <c r="F284" s="11"/>
      <c r="G284" s="9">
        <f>(E284*100)/$E$285</f>
        <v>0</v>
      </c>
      <c r="H284" s="25">
        <v>0.6</v>
      </c>
      <c r="I284" s="33">
        <f t="shared" si="34"/>
        <v>0</v>
      </c>
      <c r="J284" s="10"/>
      <c r="K284" s="130"/>
    </row>
    <row r="285" spans="2:11">
      <c r="B285" s="226" t="s">
        <v>80</v>
      </c>
      <c r="C285" s="227"/>
      <c r="D285" s="227"/>
      <c r="E285" s="42">
        <f>F46</f>
        <v>2</v>
      </c>
      <c r="F285" s="227" t="s">
        <v>81</v>
      </c>
      <c r="G285" s="227"/>
      <c r="H285" s="227"/>
      <c r="I285" s="33">
        <f>SUM(I277:I284)</f>
        <v>65</v>
      </c>
      <c r="J285" s="5" t="s">
        <v>82</v>
      </c>
      <c r="K285" s="130"/>
    </row>
    <row r="286" spans="2:11">
      <c r="B286" s="216" t="s">
        <v>100</v>
      </c>
      <c r="C286" s="217"/>
      <c r="D286" s="217"/>
      <c r="E286" s="217"/>
      <c r="F286" s="217"/>
      <c r="G286" s="217"/>
      <c r="H286" s="218"/>
      <c r="I286" s="33" t="s">
        <v>83</v>
      </c>
      <c r="J286" s="5"/>
      <c r="K286" s="130"/>
    </row>
    <row r="287" spans="2:11">
      <c r="B287" s="219"/>
      <c r="C287" s="220"/>
      <c r="D287" s="220"/>
      <c r="E287" s="220"/>
      <c r="F287" s="220"/>
      <c r="G287" s="220"/>
      <c r="H287" s="221"/>
      <c r="I287" s="33" t="s">
        <v>84</v>
      </c>
      <c r="J287" s="5"/>
      <c r="K287" s="130"/>
    </row>
    <row r="288" spans="2:11" ht="12" thickBot="1">
      <c r="B288" s="222"/>
      <c r="C288" s="223"/>
      <c r="D288" s="223"/>
      <c r="E288" s="223"/>
      <c r="F288" s="223"/>
      <c r="G288" s="223"/>
      <c r="H288" s="224"/>
      <c r="I288" s="36" t="s">
        <v>85</v>
      </c>
      <c r="J288" s="12"/>
      <c r="K288" s="130"/>
    </row>
    <row r="289" spans="2:11" ht="12" thickBot="1">
      <c r="K289" s="130"/>
    </row>
    <row r="290" spans="2:11">
      <c r="B290" s="228" t="s">
        <v>94</v>
      </c>
      <c r="C290" s="229"/>
      <c r="D290" s="229"/>
      <c r="E290" s="229"/>
      <c r="F290" s="229"/>
      <c r="G290" s="229"/>
      <c r="H290" s="229"/>
      <c r="I290" s="229"/>
      <c r="J290" s="230"/>
      <c r="K290" s="130">
        <v>14</v>
      </c>
    </row>
    <row r="291" spans="2:11">
      <c r="B291" s="192" t="s">
        <v>95</v>
      </c>
      <c r="C291" s="193"/>
      <c r="D291" s="193"/>
      <c r="E291" s="193" t="s">
        <v>96</v>
      </c>
      <c r="F291" s="193"/>
      <c r="G291" s="193"/>
      <c r="H291" s="193"/>
      <c r="I291" s="33" t="s">
        <v>102</v>
      </c>
      <c r="J291" s="5" t="s">
        <v>2</v>
      </c>
      <c r="K291" s="130"/>
    </row>
    <row r="292" spans="2:11">
      <c r="B292" s="192" t="s">
        <v>98</v>
      </c>
      <c r="C292" s="193"/>
      <c r="D292" s="193"/>
      <c r="E292" s="232" t="s">
        <v>46</v>
      </c>
      <c r="F292" s="232"/>
      <c r="G292" s="232"/>
      <c r="H292" s="232"/>
      <c r="I292" s="34" t="s">
        <v>66</v>
      </c>
      <c r="J292" s="6" t="s">
        <v>66</v>
      </c>
      <c r="K292" s="130"/>
    </row>
    <row r="293" spans="2:11">
      <c r="B293" s="192" t="s">
        <v>103</v>
      </c>
      <c r="C293" s="193"/>
      <c r="D293" s="193"/>
      <c r="E293" s="193" t="s">
        <v>99</v>
      </c>
      <c r="F293" s="193"/>
      <c r="G293" s="193"/>
      <c r="H293" s="193"/>
      <c r="I293" s="34" t="s">
        <v>151</v>
      </c>
      <c r="J293" s="35" t="s">
        <v>152</v>
      </c>
      <c r="K293" s="130"/>
    </row>
    <row r="294" spans="2:11" ht="22.5">
      <c r="B294" s="8" t="s">
        <v>67</v>
      </c>
      <c r="C294" s="231" t="s">
        <v>68</v>
      </c>
      <c r="D294" s="231"/>
      <c r="E294" s="24" t="s">
        <v>69</v>
      </c>
      <c r="F294" s="24" t="s">
        <v>70</v>
      </c>
      <c r="G294" s="24" t="s">
        <v>71</v>
      </c>
      <c r="H294" s="23" t="s">
        <v>72</v>
      </c>
      <c r="I294" s="34" t="s">
        <v>73</v>
      </c>
      <c r="J294" s="7" t="s">
        <v>74</v>
      </c>
      <c r="K294" s="130"/>
    </row>
    <row r="295" spans="2:11">
      <c r="B295" s="26">
        <v>1</v>
      </c>
      <c r="C295" s="225" t="s">
        <v>75</v>
      </c>
      <c r="D295" s="225"/>
      <c r="E295" s="19">
        <f>I47</f>
        <v>3</v>
      </c>
      <c r="F295" s="25">
        <f>E295</f>
        <v>3</v>
      </c>
      <c r="G295" s="9">
        <f>(F295*100)/$E$303</f>
        <v>150</v>
      </c>
      <c r="H295" s="25">
        <v>0.2</v>
      </c>
      <c r="I295" s="33">
        <f t="shared" ref="I295:I302" si="36">H295*G295</f>
        <v>30</v>
      </c>
      <c r="J295" s="10"/>
      <c r="K295" s="130"/>
    </row>
    <row r="296" spans="2:11">
      <c r="B296" s="26">
        <f t="shared" ref="B296:B302" si="37">B295+1</f>
        <v>2</v>
      </c>
      <c r="C296" s="225" t="s">
        <v>76</v>
      </c>
      <c r="D296" s="225"/>
      <c r="E296" s="19">
        <f>J47</f>
        <v>0</v>
      </c>
      <c r="F296" s="25">
        <f>E296</f>
        <v>0</v>
      </c>
      <c r="G296" s="9">
        <f>(F296*100)/$E$303</f>
        <v>0</v>
      </c>
      <c r="H296" s="25">
        <v>0.5</v>
      </c>
      <c r="I296" s="33">
        <f t="shared" si="36"/>
        <v>0</v>
      </c>
      <c r="J296" s="10"/>
      <c r="K296" s="130"/>
    </row>
    <row r="297" spans="2:11">
      <c r="B297" s="26">
        <f t="shared" si="37"/>
        <v>3</v>
      </c>
      <c r="C297" s="225" t="s">
        <v>77</v>
      </c>
      <c r="D297" s="225"/>
      <c r="E297" s="19">
        <f>K47</f>
        <v>0</v>
      </c>
      <c r="F297" s="25">
        <f>E297</f>
        <v>0</v>
      </c>
      <c r="G297" s="9">
        <f>(F297*100)/$E$303</f>
        <v>0</v>
      </c>
      <c r="H297" s="25">
        <v>0.8</v>
      </c>
      <c r="I297" s="33">
        <f t="shared" si="36"/>
        <v>0</v>
      </c>
      <c r="J297" s="10"/>
      <c r="K297" s="130"/>
    </row>
    <row r="298" spans="2:11">
      <c r="B298" s="26">
        <f t="shared" si="37"/>
        <v>4</v>
      </c>
      <c r="C298" s="225" t="s">
        <v>78</v>
      </c>
      <c r="D298" s="225"/>
      <c r="E298" s="19">
        <f>L47</f>
        <v>0</v>
      </c>
      <c r="F298" s="11"/>
      <c r="G298" s="9">
        <f>(E298*100)/$E$303</f>
        <v>0</v>
      </c>
      <c r="H298" s="25">
        <v>0.9</v>
      </c>
      <c r="I298" s="33">
        <f t="shared" si="36"/>
        <v>0</v>
      </c>
      <c r="J298" s="10"/>
      <c r="K298" s="130"/>
    </row>
    <row r="299" spans="2:11">
      <c r="B299" s="26">
        <f t="shared" si="37"/>
        <v>5</v>
      </c>
      <c r="C299" s="225" t="s">
        <v>79</v>
      </c>
      <c r="D299" s="225"/>
      <c r="E299" s="19">
        <f>M47</f>
        <v>0</v>
      </c>
      <c r="F299" s="11"/>
      <c r="G299" s="9">
        <f>(E299*100)/$E$303</f>
        <v>0</v>
      </c>
      <c r="H299" s="25">
        <v>1</v>
      </c>
      <c r="I299" s="33">
        <f t="shared" si="36"/>
        <v>0</v>
      </c>
      <c r="J299" s="10"/>
      <c r="K299" s="130"/>
    </row>
    <row r="300" spans="2:11">
      <c r="B300" s="26">
        <f t="shared" si="37"/>
        <v>6</v>
      </c>
      <c r="C300" s="225" t="s">
        <v>63</v>
      </c>
      <c r="D300" s="225"/>
      <c r="E300" s="19">
        <f>N47</f>
        <v>0</v>
      </c>
      <c r="F300" s="11"/>
      <c r="G300" s="9">
        <f>(E300*100)/$E$303</f>
        <v>0</v>
      </c>
      <c r="H300" s="25">
        <v>0.5</v>
      </c>
      <c r="I300" s="33">
        <f t="shared" si="36"/>
        <v>0</v>
      </c>
      <c r="J300" s="10"/>
      <c r="K300" s="130"/>
    </row>
    <row r="301" spans="2:11">
      <c r="B301" s="26">
        <f t="shared" si="37"/>
        <v>7</v>
      </c>
      <c r="C301" s="225" t="s">
        <v>64</v>
      </c>
      <c r="D301" s="225"/>
      <c r="E301" s="19">
        <f>O47</f>
        <v>1</v>
      </c>
      <c r="F301" s="11"/>
      <c r="G301" s="9">
        <f>(E301*100)/$E$303</f>
        <v>50</v>
      </c>
      <c r="H301" s="25">
        <v>0.3</v>
      </c>
      <c r="I301" s="33">
        <f t="shared" si="36"/>
        <v>15</v>
      </c>
      <c r="J301" s="10"/>
      <c r="K301" s="130"/>
    </row>
    <row r="302" spans="2:11">
      <c r="B302" s="26">
        <f t="shared" si="37"/>
        <v>8</v>
      </c>
      <c r="C302" s="225" t="s">
        <v>65</v>
      </c>
      <c r="D302" s="225"/>
      <c r="E302" s="19">
        <f>P47</f>
        <v>0</v>
      </c>
      <c r="F302" s="11"/>
      <c r="G302" s="9">
        <f>(E302*100)/$E$303</f>
        <v>0</v>
      </c>
      <c r="H302" s="25">
        <v>0.6</v>
      </c>
      <c r="I302" s="33">
        <f t="shared" si="36"/>
        <v>0</v>
      </c>
      <c r="J302" s="10"/>
      <c r="K302" s="130"/>
    </row>
    <row r="303" spans="2:11">
      <c r="B303" s="226" t="s">
        <v>80</v>
      </c>
      <c r="C303" s="227"/>
      <c r="D303" s="227"/>
      <c r="E303" s="42">
        <f>F47</f>
        <v>2</v>
      </c>
      <c r="F303" s="227" t="s">
        <v>81</v>
      </c>
      <c r="G303" s="227"/>
      <c r="H303" s="227"/>
      <c r="I303" s="33">
        <f>SUM(I295:I302)</f>
        <v>45</v>
      </c>
      <c r="J303" s="5" t="s">
        <v>82</v>
      </c>
      <c r="K303" s="130"/>
    </row>
    <row r="304" spans="2:11">
      <c r="B304" s="216" t="s">
        <v>100</v>
      </c>
      <c r="C304" s="217"/>
      <c r="D304" s="217"/>
      <c r="E304" s="217"/>
      <c r="F304" s="217"/>
      <c r="G304" s="217"/>
      <c r="H304" s="218"/>
      <c r="I304" s="33" t="s">
        <v>83</v>
      </c>
      <c r="J304" s="5"/>
      <c r="K304" s="130"/>
    </row>
    <row r="305" spans="2:11">
      <c r="B305" s="219"/>
      <c r="C305" s="220"/>
      <c r="D305" s="220"/>
      <c r="E305" s="220"/>
      <c r="F305" s="220"/>
      <c r="G305" s="220"/>
      <c r="H305" s="221"/>
      <c r="I305" s="33" t="s">
        <v>84</v>
      </c>
      <c r="J305" s="5"/>
      <c r="K305" s="130"/>
    </row>
    <row r="306" spans="2:11" ht="12" thickBot="1">
      <c r="B306" s="222"/>
      <c r="C306" s="223"/>
      <c r="D306" s="223"/>
      <c r="E306" s="223"/>
      <c r="F306" s="223"/>
      <c r="G306" s="223"/>
      <c r="H306" s="224"/>
      <c r="I306" s="36" t="s">
        <v>85</v>
      </c>
      <c r="J306" s="12"/>
      <c r="K306" s="130"/>
    </row>
    <row r="307" spans="2:11" ht="12" thickBot="1">
      <c r="K307" s="130"/>
    </row>
    <row r="308" spans="2:11">
      <c r="B308" s="228" t="s">
        <v>94</v>
      </c>
      <c r="C308" s="229"/>
      <c r="D308" s="229"/>
      <c r="E308" s="229"/>
      <c r="F308" s="229"/>
      <c r="G308" s="229"/>
      <c r="H308" s="229"/>
      <c r="I308" s="229"/>
      <c r="J308" s="230"/>
      <c r="K308" s="130">
        <v>15</v>
      </c>
    </row>
    <row r="309" spans="2:11">
      <c r="B309" s="192" t="s">
        <v>95</v>
      </c>
      <c r="C309" s="193"/>
      <c r="D309" s="193"/>
      <c r="E309" s="193" t="s">
        <v>96</v>
      </c>
      <c r="F309" s="193"/>
      <c r="G309" s="193"/>
      <c r="H309" s="193"/>
      <c r="I309" s="33" t="s">
        <v>102</v>
      </c>
      <c r="J309" s="5" t="s">
        <v>2</v>
      </c>
      <c r="K309" s="130"/>
    </row>
    <row r="310" spans="2:11">
      <c r="B310" s="192" t="s">
        <v>98</v>
      </c>
      <c r="C310" s="193"/>
      <c r="D310" s="193"/>
      <c r="E310" s="232" t="s">
        <v>46</v>
      </c>
      <c r="F310" s="232"/>
      <c r="G310" s="232"/>
      <c r="H310" s="232"/>
      <c r="I310" s="34" t="s">
        <v>66</v>
      </c>
      <c r="J310" s="6" t="s">
        <v>66</v>
      </c>
      <c r="K310" s="130"/>
    </row>
    <row r="311" spans="2:11">
      <c r="B311" s="192" t="s">
        <v>103</v>
      </c>
      <c r="C311" s="193"/>
      <c r="D311" s="193"/>
      <c r="E311" s="193" t="s">
        <v>99</v>
      </c>
      <c r="F311" s="193"/>
      <c r="G311" s="193"/>
      <c r="H311" s="193"/>
      <c r="I311" s="34" t="s">
        <v>152</v>
      </c>
      <c r="J311" s="35" t="s">
        <v>153</v>
      </c>
      <c r="K311" s="130"/>
    </row>
    <row r="312" spans="2:11" ht="22.5">
      <c r="B312" s="8" t="s">
        <v>67</v>
      </c>
      <c r="C312" s="231" t="s">
        <v>68</v>
      </c>
      <c r="D312" s="231"/>
      <c r="E312" s="24" t="s">
        <v>69</v>
      </c>
      <c r="F312" s="24" t="s">
        <v>70</v>
      </c>
      <c r="G312" s="24" t="s">
        <v>71</v>
      </c>
      <c r="H312" s="23" t="s">
        <v>72</v>
      </c>
      <c r="I312" s="34" t="s">
        <v>73</v>
      </c>
      <c r="J312" s="7" t="s">
        <v>74</v>
      </c>
      <c r="K312" s="130"/>
    </row>
    <row r="313" spans="2:11">
      <c r="B313" s="26">
        <v>1</v>
      </c>
      <c r="C313" s="225" t="s">
        <v>75</v>
      </c>
      <c r="D313" s="225"/>
      <c r="E313" s="19">
        <f>I48</f>
        <v>4</v>
      </c>
      <c r="F313" s="25">
        <f>E313</f>
        <v>4</v>
      </c>
      <c r="G313" s="9">
        <f>(F313*100)/$E$321</f>
        <v>200</v>
      </c>
      <c r="H313" s="25">
        <v>0.2</v>
      </c>
      <c r="I313" s="33">
        <f t="shared" ref="I313:I320" si="38">H313*G313</f>
        <v>40</v>
      </c>
      <c r="J313" s="10"/>
      <c r="K313" s="130"/>
    </row>
    <row r="314" spans="2:11">
      <c r="B314" s="26">
        <f t="shared" ref="B314:B320" si="39">B313+1</f>
        <v>2</v>
      </c>
      <c r="C314" s="225" t="s">
        <v>76</v>
      </c>
      <c r="D314" s="225"/>
      <c r="E314" s="19">
        <f>J48</f>
        <v>0</v>
      </c>
      <c r="F314" s="25">
        <f>E314</f>
        <v>0</v>
      </c>
      <c r="G314" s="9">
        <f>(F314*100)/$E$321</f>
        <v>0</v>
      </c>
      <c r="H314" s="25">
        <v>0.5</v>
      </c>
      <c r="I314" s="33">
        <f t="shared" si="38"/>
        <v>0</v>
      </c>
      <c r="J314" s="10"/>
      <c r="K314" s="130"/>
    </row>
    <row r="315" spans="2:11">
      <c r="B315" s="26">
        <f t="shared" si="39"/>
        <v>3</v>
      </c>
      <c r="C315" s="225" t="s">
        <v>77</v>
      </c>
      <c r="D315" s="225"/>
      <c r="E315" s="19">
        <f>K48</f>
        <v>1</v>
      </c>
      <c r="F315" s="25">
        <f>E315</f>
        <v>1</v>
      </c>
      <c r="G315" s="9">
        <f>(F315*100)/$E$321</f>
        <v>50</v>
      </c>
      <c r="H315" s="25">
        <v>0.8</v>
      </c>
      <c r="I315" s="33">
        <f t="shared" si="38"/>
        <v>40</v>
      </c>
      <c r="J315" s="10"/>
      <c r="K315" s="130"/>
    </row>
    <row r="316" spans="2:11">
      <c r="B316" s="26">
        <f t="shared" si="39"/>
        <v>4</v>
      </c>
      <c r="C316" s="225" t="s">
        <v>78</v>
      </c>
      <c r="D316" s="225"/>
      <c r="E316" s="19">
        <f>L48</f>
        <v>0</v>
      </c>
      <c r="F316" s="11"/>
      <c r="G316" s="9">
        <f>(E316*100)/$E$321</f>
        <v>0</v>
      </c>
      <c r="H316" s="25">
        <v>0.9</v>
      </c>
      <c r="I316" s="33">
        <f t="shared" si="38"/>
        <v>0</v>
      </c>
      <c r="J316" s="10"/>
      <c r="K316" s="130"/>
    </row>
    <row r="317" spans="2:11">
      <c r="B317" s="26">
        <f t="shared" si="39"/>
        <v>5</v>
      </c>
      <c r="C317" s="225" t="s">
        <v>79</v>
      </c>
      <c r="D317" s="225"/>
      <c r="E317" s="19">
        <f>M48</f>
        <v>0</v>
      </c>
      <c r="F317" s="11"/>
      <c r="G317" s="9">
        <f>(E317*100)/$E$321</f>
        <v>0</v>
      </c>
      <c r="H317" s="25">
        <v>1</v>
      </c>
      <c r="I317" s="33">
        <f t="shared" si="38"/>
        <v>0</v>
      </c>
      <c r="J317" s="10"/>
      <c r="K317" s="130"/>
    </row>
    <row r="318" spans="2:11">
      <c r="B318" s="26">
        <f t="shared" si="39"/>
        <v>6</v>
      </c>
      <c r="C318" s="225" t="s">
        <v>63</v>
      </c>
      <c r="D318" s="225"/>
      <c r="E318" s="19">
        <f>N48</f>
        <v>0</v>
      </c>
      <c r="F318" s="11"/>
      <c r="G318" s="9">
        <f>(E318*100)/$E$321</f>
        <v>0</v>
      </c>
      <c r="H318" s="25">
        <v>0.5</v>
      </c>
      <c r="I318" s="33">
        <f t="shared" si="38"/>
        <v>0</v>
      </c>
      <c r="J318" s="10"/>
      <c r="K318" s="130"/>
    </row>
    <row r="319" spans="2:11">
      <c r="B319" s="26">
        <f t="shared" si="39"/>
        <v>7</v>
      </c>
      <c r="C319" s="225" t="s">
        <v>64</v>
      </c>
      <c r="D319" s="225"/>
      <c r="E319" s="19">
        <f>O48</f>
        <v>2</v>
      </c>
      <c r="F319" s="11"/>
      <c r="G319" s="9">
        <f>(E319*100)/$E$321</f>
        <v>100</v>
      </c>
      <c r="H319" s="25">
        <v>0.3</v>
      </c>
      <c r="I319" s="33">
        <f t="shared" si="38"/>
        <v>30</v>
      </c>
      <c r="J319" s="10"/>
      <c r="K319" s="130"/>
    </row>
    <row r="320" spans="2:11">
      <c r="B320" s="26">
        <f t="shared" si="39"/>
        <v>8</v>
      </c>
      <c r="C320" s="225" t="s">
        <v>65</v>
      </c>
      <c r="D320" s="225"/>
      <c r="E320" s="19">
        <f>P48</f>
        <v>1</v>
      </c>
      <c r="F320" s="11"/>
      <c r="G320" s="9">
        <f>(E320*100)/$E$321</f>
        <v>50</v>
      </c>
      <c r="H320" s="25">
        <v>0.6</v>
      </c>
      <c r="I320" s="33">
        <f t="shared" si="38"/>
        <v>30</v>
      </c>
      <c r="J320" s="10"/>
      <c r="K320" s="130"/>
    </row>
    <row r="321" spans="2:11">
      <c r="B321" s="226" t="s">
        <v>80</v>
      </c>
      <c r="C321" s="227"/>
      <c r="D321" s="227"/>
      <c r="E321" s="42">
        <f>F48</f>
        <v>2</v>
      </c>
      <c r="F321" s="227" t="s">
        <v>81</v>
      </c>
      <c r="G321" s="227"/>
      <c r="H321" s="227"/>
      <c r="I321" s="33">
        <f>SUM(I313:I320)</f>
        <v>140</v>
      </c>
      <c r="J321" s="5" t="s">
        <v>82</v>
      </c>
      <c r="K321" s="130"/>
    </row>
    <row r="322" spans="2:11">
      <c r="B322" s="216" t="s">
        <v>100</v>
      </c>
      <c r="C322" s="217"/>
      <c r="D322" s="217"/>
      <c r="E322" s="217"/>
      <c r="F322" s="217"/>
      <c r="G322" s="217"/>
      <c r="H322" s="218"/>
      <c r="I322" s="33" t="s">
        <v>83</v>
      </c>
      <c r="J322" s="5"/>
      <c r="K322" s="130"/>
    </row>
    <row r="323" spans="2:11">
      <c r="B323" s="219"/>
      <c r="C323" s="220"/>
      <c r="D323" s="220"/>
      <c r="E323" s="220"/>
      <c r="F323" s="220"/>
      <c r="G323" s="220"/>
      <c r="H323" s="221"/>
      <c r="I323" s="33" t="s">
        <v>84</v>
      </c>
      <c r="J323" s="5"/>
      <c r="K323" s="130"/>
    </row>
    <row r="324" spans="2:11" ht="12" thickBot="1">
      <c r="B324" s="222"/>
      <c r="C324" s="223"/>
      <c r="D324" s="223"/>
      <c r="E324" s="223"/>
      <c r="F324" s="223"/>
      <c r="G324" s="223"/>
      <c r="H324" s="224"/>
      <c r="I324" s="36" t="s">
        <v>85</v>
      </c>
      <c r="J324" s="12"/>
      <c r="K324" s="130"/>
    </row>
    <row r="325" spans="2:11" ht="12" thickBot="1">
      <c r="K325" s="130"/>
    </row>
    <row r="326" spans="2:11">
      <c r="B326" s="228" t="s">
        <v>94</v>
      </c>
      <c r="C326" s="229"/>
      <c r="D326" s="229"/>
      <c r="E326" s="229"/>
      <c r="F326" s="229"/>
      <c r="G326" s="229"/>
      <c r="H326" s="229"/>
      <c r="I326" s="229"/>
      <c r="J326" s="230"/>
      <c r="K326" s="130">
        <v>6</v>
      </c>
    </row>
    <row r="327" spans="2:11">
      <c r="B327" s="192" t="s">
        <v>95</v>
      </c>
      <c r="C327" s="193"/>
      <c r="D327" s="193"/>
      <c r="E327" s="193" t="s">
        <v>96</v>
      </c>
      <c r="F327" s="193"/>
      <c r="G327" s="193"/>
      <c r="H327" s="193"/>
      <c r="I327" s="33" t="s">
        <v>102</v>
      </c>
      <c r="J327" s="5" t="s">
        <v>2</v>
      </c>
      <c r="K327" s="130"/>
    </row>
    <row r="328" spans="2:11">
      <c r="B328" s="192" t="s">
        <v>98</v>
      </c>
      <c r="C328" s="193"/>
      <c r="D328" s="193"/>
      <c r="E328" s="232" t="s">
        <v>46</v>
      </c>
      <c r="F328" s="232"/>
      <c r="G328" s="232"/>
      <c r="H328" s="232"/>
      <c r="I328" s="34" t="s">
        <v>66</v>
      </c>
      <c r="J328" s="6" t="s">
        <v>66</v>
      </c>
      <c r="K328" s="130"/>
    </row>
    <row r="329" spans="2:11">
      <c r="B329" s="192" t="s">
        <v>103</v>
      </c>
      <c r="C329" s="193"/>
      <c r="D329" s="193"/>
      <c r="E329" s="193" t="s">
        <v>99</v>
      </c>
      <c r="F329" s="193"/>
      <c r="G329" s="193"/>
      <c r="H329" s="193"/>
      <c r="I329" s="34" t="s">
        <v>153</v>
      </c>
      <c r="J329" s="35" t="s">
        <v>154</v>
      </c>
      <c r="K329" s="130"/>
    </row>
    <row r="330" spans="2:11" ht="22.5">
      <c r="B330" s="8" t="s">
        <v>67</v>
      </c>
      <c r="C330" s="231" t="s">
        <v>68</v>
      </c>
      <c r="D330" s="231"/>
      <c r="E330" s="24" t="s">
        <v>69</v>
      </c>
      <c r="F330" s="24" t="s">
        <v>70</v>
      </c>
      <c r="G330" s="24" t="s">
        <v>71</v>
      </c>
      <c r="H330" s="23" t="s">
        <v>72</v>
      </c>
      <c r="I330" s="34" t="s">
        <v>73</v>
      </c>
      <c r="J330" s="7" t="s">
        <v>74</v>
      </c>
      <c r="K330" s="130"/>
    </row>
    <row r="331" spans="2:11">
      <c r="B331" s="26">
        <v>1</v>
      </c>
      <c r="C331" s="225" t="s">
        <v>75</v>
      </c>
      <c r="D331" s="225"/>
      <c r="E331" s="131">
        <f>I49</f>
        <v>2</v>
      </c>
      <c r="F331" s="25">
        <f>E331</f>
        <v>2</v>
      </c>
      <c r="G331" s="9">
        <f>(F331*100)/$E$339</f>
        <v>100</v>
      </c>
      <c r="H331" s="25">
        <v>0.2</v>
      </c>
      <c r="I331" s="33">
        <f t="shared" ref="I331:I338" si="40">H331*G331</f>
        <v>20</v>
      </c>
      <c r="J331" s="10"/>
      <c r="K331" s="130"/>
    </row>
    <row r="332" spans="2:11">
      <c r="B332" s="26">
        <f t="shared" ref="B332:B338" si="41">B331+1</f>
        <v>2</v>
      </c>
      <c r="C332" s="225" t="s">
        <v>76</v>
      </c>
      <c r="D332" s="225"/>
      <c r="E332" s="19">
        <f>J49</f>
        <v>0</v>
      </c>
      <c r="F332" s="25">
        <f>E332</f>
        <v>0</v>
      </c>
      <c r="G332" s="9">
        <f>(F332*100)/$E$339</f>
        <v>0</v>
      </c>
      <c r="H332" s="25">
        <v>0.5</v>
      </c>
      <c r="I332" s="33">
        <f t="shared" si="40"/>
        <v>0</v>
      </c>
      <c r="J332" s="10"/>
      <c r="K332" s="130"/>
    </row>
    <row r="333" spans="2:11">
      <c r="B333" s="26">
        <f t="shared" si="41"/>
        <v>3</v>
      </c>
      <c r="C333" s="225" t="s">
        <v>77</v>
      </c>
      <c r="D333" s="225"/>
      <c r="E333" s="19">
        <f>K49</f>
        <v>1</v>
      </c>
      <c r="F333" s="25">
        <f>E333</f>
        <v>1</v>
      </c>
      <c r="G333" s="9">
        <f>(F333*100)/$E$339</f>
        <v>50</v>
      </c>
      <c r="H333" s="25">
        <v>0.8</v>
      </c>
      <c r="I333" s="33">
        <f t="shared" si="40"/>
        <v>40</v>
      </c>
      <c r="J333" s="10"/>
      <c r="K333" s="130"/>
    </row>
    <row r="334" spans="2:11">
      <c r="B334" s="26">
        <f t="shared" si="41"/>
        <v>4</v>
      </c>
      <c r="C334" s="225" t="s">
        <v>78</v>
      </c>
      <c r="D334" s="225"/>
      <c r="E334" s="19">
        <f>L49</f>
        <v>0</v>
      </c>
      <c r="F334" s="11"/>
      <c r="G334" s="9">
        <f>(E334*100)/$E$339</f>
        <v>0</v>
      </c>
      <c r="H334" s="25">
        <v>0.9</v>
      </c>
      <c r="I334" s="33">
        <f t="shared" si="40"/>
        <v>0</v>
      </c>
      <c r="J334" s="10"/>
      <c r="K334" s="130"/>
    </row>
    <row r="335" spans="2:11">
      <c r="B335" s="26">
        <f t="shared" si="41"/>
        <v>5</v>
      </c>
      <c r="C335" s="225" t="s">
        <v>79</v>
      </c>
      <c r="D335" s="225"/>
      <c r="E335" s="19">
        <f>M49</f>
        <v>0</v>
      </c>
      <c r="F335" s="11"/>
      <c r="G335" s="9">
        <f>(E335*100)/$E$339</f>
        <v>0</v>
      </c>
      <c r="H335" s="25">
        <v>1</v>
      </c>
      <c r="I335" s="33">
        <f t="shared" si="40"/>
        <v>0</v>
      </c>
      <c r="J335" s="10"/>
      <c r="K335" s="130"/>
    </row>
    <row r="336" spans="2:11">
      <c r="B336" s="26">
        <f t="shared" si="41"/>
        <v>6</v>
      </c>
      <c r="C336" s="225" t="s">
        <v>63</v>
      </c>
      <c r="D336" s="225"/>
      <c r="E336" s="19">
        <f>N49</f>
        <v>0</v>
      </c>
      <c r="F336" s="11"/>
      <c r="G336" s="9">
        <f>(E336*100)/$E$339</f>
        <v>0</v>
      </c>
      <c r="H336" s="25">
        <v>0.5</v>
      </c>
      <c r="I336" s="33">
        <f t="shared" si="40"/>
        <v>0</v>
      </c>
      <c r="J336" s="10"/>
      <c r="K336" s="130"/>
    </row>
    <row r="337" spans="2:11">
      <c r="B337" s="26">
        <f t="shared" si="41"/>
        <v>7</v>
      </c>
      <c r="C337" s="225" t="s">
        <v>64</v>
      </c>
      <c r="D337" s="225"/>
      <c r="E337" s="19">
        <f>O49</f>
        <v>2</v>
      </c>
      <c r="F337" s="11"/>
      <c r="G337" s="9">
        <f>(E337*100)/$E$339</f>
        <v>100</v>
      </c>
      <c r="H337" s="25">
        <v>0.3</v>
      </c>
      <c r="I337" s="33">
        <f t="shared" si="40"/>
        <v>30</v>
      </c>
      <c r="J337" s="10"/>
      <c r="K337" s="130"/>
    </row>
    <row r="338" spans="2:11">
      <c r="B338" s="26">
        <f t="shared" si="41"/>
        <v>8</v>
      </c>
      <c r="C338" s="225" t="s">
        <v>65</v>
      </c>
      <c r="D338" s="225"/>
      <c r="E338" s="19">
        <f>P49</f>
        <v>2</v>
      </c>
      <c r="F338" s="11"/>
      <c r="G338" s="9">
        <f>(E338*100)/$E$339</f>
        <v>100</v>
      </c>
      <c r="H338" s="25">
        <v>0.6</v>
      </c>
      <c r="I338" s="33">
        <f t="shared" si="40"/>
        <v>60</v>
      </c>
      <c r="J338" s="10"/>
      <c r="K338" s="130"/>
    </row>
    <row r="339" spans="2:11">
      <c r="B339" s="226" t="s">
        <v>80</v>
      </c>
      <c r="C339" s="227"/>
      <c r="D339" s="227"/>
      <c r="E339" s="42">
        <f>F49</f>
        <v>2</v>
      </c>
      <c r="F339" s="227" t="s">
        <v>81</v>
      </c>
      <c r="G339" s="227"/>
      <c r="H339" s="227"/>
      <c r="I339" s="33">
        <f>SUM(I331:I338)</f>
        <v>150</v>
      </c>
      <c r="J339" s="5" t="s">
        <v>82</v>
      </c>
      <c r="K339" s="130"/>
    </row>
    <row r="340" spans="2:11">
      <c r="B340" s="216" t="s">
        <v>100</v>
      </c>
      <c r="C340" s="217"/>
      <c r="D340" s="217"/>
      <c r="E340" s="217"/>
      <c r="F340" s="217"/>
      <c r="G340" s="217"/>
      <c r="H340" s="218"/>
      <c r="I340" s="33" t="s">
        <v>83</v>
      </c>
      <c r="J340" s="5"/>
      <c r="K340" s="130"/>
    </row>
    <row r="341" spans="2:11">
      <c r="B341" s="219"/>
      <c r="C341" s="220"/>
      <c r="D341" s="220"/>
      <c r="E341" s="220"/>
      <c r="F341" s="220"/>
      <c r="G341" s="220"/>
      <c r="H341" s="221"/>
      <c r="I341" s="33" t="s">
        <v>84</v>
      </c>
      <c r="J341" s="5"/>
      <c r="K341" s="130"/>
    </row>
    <row r="342" spans="2:11" ht="12" thickBot="1">
      <c r="B342" s="222"/>
      <c r="C342" s="223"/>
      <c r="D342" s="223"/>
      <c r="E342" s="223"/>
      <c r="F342" s="223"/>
      <c r="G342" s="223"/>
      <c r="H342" s="224"/>
      <c r="I342" s="36" t="s">
        <v>85</v>
      </c>
      <c r="J342" s="12"/>
      <c r="K342" s="130"/>
    </row>
    <row r="343" spans="2:11" ht="12" thickBot="1">
      <c r="K343" s="130"/>
    </row>
    <row r="344" spans="2:11">
      <c r="B344" s="228" t="s">
        <v>94</v>
      </c>
      <c r="C344" s="229"/>
      <c r="D344" s="229"/>
      <c r="E344" s="229"/>
      <c r="F344" s="229"/>
      <c r="G344" s="229"/>
      <c r="H344" s="229"/>
      <c r="I344" s="229"/>
      <c r="J344" s="230"/>
      <c r="K344" s="130">
        <v>17</v>
      </c>
    </row>
    <row r="345" spans="2:11">
      <c r="B345" s="192" t="s">
        <v>95</v>
      </c>
      <c r="C345" s="193"/>
      <c r="D345" s="193"/>
      <c r="E345" s="193" t="s">
        <v>96</v>
      </c>
      <c r="F345" s="193"/>
      <c r="G345" s="193"/>
      <c r="H345" s="193"/>
      <c r="I345" s="33" t="s">
        <v>102</v>
      </c>
      <c r="J345" s="5" t="s">
        <v>2</v>
      </c>
      <c r="K345" s="130"/>
    </row>
    <row r="346" spans="2:11">
      <c r="B346" s="192" t="s">
        <v>98</v>
      </c>
      <c r="C346" s="193"/>
      <c r="D346" s="193"/>
      <c r="E346" s="232" t="s">
        <v>46</v>
      </c>
      <c r="F346" s="232"/>
      <c r="G346" s="232"/>
      <c r="H346" s="232"/>
      <c r="I346" s="34" t="s">
        <v>66</v>
      </c>
      <c r="J346" s="6" t="s">
        <v>66</v>
      </c>
      <c r="K346" s="130"/>
    </row>
    <row r="347" spans="2:11">
      <c r="B347" s="192" t="s">
        <v>103</v>
      </c>
      <c r="C347" s="193"/>
      <c r="D347" s="193"/>
      <c r="E347" s="193" t="s">
        <v>99</v>
      </c>
      <c r="F347" s="193"/>
      <c r="G347" s="193"/>
      <c r="H347" s="193"/>
      <c r="I347" s="34" t="s">
        <v>154</v>
      </c>
      <c r="J347" s="35" t="s">
        <v>155</v>
      </c>
      <c r="K347" s="130"/>
    </row>
    <row r="348" spans="2:11" ht="22.5">
      <c r="B348" s="8" t="s">
        <v>67</v>
      </c>
      <c r="C348" s="231" t="s">
        <v>68</v>
      </c>
      <c r="D348" s="231"/>
      <c r="E348" s="24" t="s">
        <v>69</v>
      </c>
      <c r="F348" s="24" t="s">
        <v>70</v>
      </c>
      <c r="G348" s="24" t="s">
        <v>71</v>
      </c>
      <c r="H348" s="23" t="s">
        <v>72</v>
      </c>
      <c r="I348" s="34" t="s">
        <v>73</v>
      </c>
      <c r="J348" s="7" t="s">
        <v>74</v>
      </c>
      <c r="K348" s="130"/>
    </row>
    <row r="349" spans="2:11">
      <c r="B349" s="26">
        <v>1</v>
      </c>
      <c r="C349" s="225" t="s">
        <v>75</v>
      </c>
      <c r="D349" s="225"/>
      <c r="E349" s="131">
        <f>I50</f>
        <v>1</v>
      </c>
      <c r="F349" s="25">
        <f>E349</f>
        <v>1</v>
      </c>
      <c r="G349" s="9">
        <f>(F349*100)/$E$357</f>
        <v>33.333333333333336</v>
      </c>
      <c r="H349" s="25">
        <v>0.2</v>
      </c>
      <c r="I349" s="33">
        <f t="shared" ref="I349:I356" si="42">H349*G349</f>
        <v>6.6666666666666679</v>
      </c>
      <c r="J349" s="10"/>
      <c r="K349" s="130"/>
    </row>
    <row r="350" spans="2:11">
      <c r="B350" s="26">
        <f t="shared" ref="B350:B356" si="43">B349+1</f>
        <v>2</v>
      </c>
      <c r="C350" s="225" t="s">
        <v>76</v>
      </c>
      <c r="D350" s="225"/>
      <c r="E350" s="19">
        <f>J50</f>
        <v>0</v>
      </c>
      <c r="F350" s="25">
        <f>E350</f>
        <v>0</v>
      </c>
      <c r="G350" s="9">
        <f>(F350*100)/$E$357</f>
        <v>0</v>
      </c>
      <c r="H350" s="25">
        <v>0.5</v>
      </c>
      <c r="I350" s="33">
        <f t="shared" si="42"/>
        <v>0</v>
      </c>
      <c r="J350" s="10"/>
      <c r="K350" s="130"/>
    </row>
    <row r="351" spans="2:11">
      <c r="B351" s="26">
        <f t="shared" si="43"/>
        <v>3</v>
      </c>
      <c r="C351" s="225" t="s">
        <v>77</v>
      </c>
      <c r="D351" s="225"/>
      <c r="E351" s="19">
        <f>K50</f>
        <v>2</v>
      </c>
      <c r="F351" s="25">
        <f>E351</f>
        <v>2</v>
      </c>
      <c r="G351" s="9">
        <f>(F351*100)/$E$357</f>
        <v>66.666666666666671</v>
      </c>
      <c r="H351" s="25">
        <v>0.8</v>
      </c>
      <c r="I351" s="33">
        <f t="shared" si="42"/>
        <v>53.333333333333343</v>
      </c>
      <c r="J351" s="10"/>
      <c r="K351" s="130"/>
    </row>
    <row r="352" spans="2:11">
      <c r="B352" s="26">
        <f t="shared" si="43"/>
        <v>4</v>
      </c>
      <c r="C352" s="225" t="s">
        <v>78</v>
      </c>
      <c r="D352" s="225"/>
      <c r="E352" s="19">
        <f>L50</f>
        <v>0</v>
      </c>
      <c r="F352" s="11"/>
      <c r="G352" s="9">
        <f>(E352*100)/$E$357</f>
        <v>0</v>
      </c>
      <c r="H352" s="25">
        <v>0.9</v>
      </c>
      <c r="I352" s="33">
        <f t="shared" si="42"/>
        <v>0</v>
      </c>
      <c r="J352" s="10"/>
      <c r="K352" s="130"/>
    </row>
    <row r="353" spans="2:11">
      <c r="B353" s="26">
        <f t="shared" si="43"/>
        <v>5</v>
      </c>
      <c r="C353" s="225" t="s">
        <v>79</v>
      </c>
      <c r="D353" s="225"/>
      <c r="E353" s="19">
        <f>M50</f>
        <v>0</v>
      </c>
      <c r="F353" s="11"/>
      <c r="G353" s="9">
        <f>(E353*100)/$E$357</f>
        <v>0</v>
      </c>
      <c r="H353" s="25">
        <v>1</v>
      </c>
      <c r="I353" s="33">
        <f t="shared" si="42"/>
        <v>0</v>
      </c>
      <c r="J353" s="10"/>
      <c r="K353" s="130"/>
    </row>
    <row r="354" spans="2:11">
      <c r="B354" s="26">
        <f t="shared" si="43"/>
        <v>6</v>
      </c>
      <c r="C354" s="225" t="s">
        <v>63</v>
      </c>
      <c r="D354" s="225"/>
      <c r="E354" s="19">
        <f>N50</f>
        <v>0</v>
      </c>
      <c r="F354" s="11"/>
      <c r="G354" s="9">
        <f>(E354*100)/$E$357</f>
        <v>0</v>
      </c>
      <c r="H354" s="25">
        <v>0.5</v>
      </c>
      <c r="I354" s="33">
        <f t="shared" si="42"/>
        <v>0</v>
      </c>
      <c r="J354" s="10"/>
      <c r="K354" s="130"/>
    </row>
    <row r="355" spans="2:11">
      <c r="B355" s="26">
        <f t="shared" si="43"/>
        <v>7</v>
      </c>
      <c r="C355" s="225" t="s">
        <v>64</v>
      </c>
      <c r="D355" s="225"/>
      <c r="E355" s="19">
        <f>O50</f>
        <v>2</v>
      </c>
      <c r="F355" s="11"/>
      <c r="G355" s="9">
        <f>(E355*100)/$E$357</f>
        <v>66.666666666666671</v>
      </c>
      <c r="H355" s="25">
        <v>0.3</v>
      </c>
      <c r="I355" s="33">
        <f t="shared" si="42"/>
        <v>20</v>
      </c>
      <c r="J355" s="10"/>
      <c r="K355" s="130"/>
    </row>
    <row r="356" spans="2:11">
      <c r="B356" s="26">
        <f t="shared" si="43"/>
        <v>8</v>
      </c>
      <c r="C356" s="225" t="s">
        <v>65</v>
      </c>
      <c r="D356" s="225"/>
      <c r="E356" s="19">
        <f>P50</f>
        <v>3</v>
      </c>
      <c r="F356" s="11"/>
      <c r="G356" s="9">
        <f>(E356*100)/$E$357</f>
        <v>100</v>
      </c>
      <c r="H356" s="25">
        <v>0.6</v>
      </c>
      <c r="I356" s="33">
        <f t="shared" si="42"/>
        <v>60</v>
      </c>
      <c r="J356" s="10"/>
      <c r="K356" s="130"/>
    </row>
    <row r="357" spans="2:11">
      <c r="B357" s="226" t="s">
        <v>80</v>
      </c>
      <c r="C357" s="227"/>
      <c r="D357" s="227"/>
      <c r="E357" s="42">
        <f>F50</f>
        <v>3</v>
      </c>
      <c r="F357" s="227" t="s">
        <v>81</v>
      </c>
      <c r="G357" s="227"/>
      <c r="H357" s="227"/>
      <c r="I357" s="33">
        <f>SUM(I349:I356)</f>
        <v>140</v>
      </c>
      <c r="J357" s="5" t="s">
        <v>82</v>
      </c>
      <c r="K357" s="130"/>
    </row>
    <row r="358" spans="2:11">
      <c r="B358" s="216" t="s">
        <v>100</v>
      </c>
      <c r="C358" s="217"/>
      <c r="D358" s="217"/>
      <c r="E358" s="217"/>
      <c r="F358" s="217"/>
      <c r="G358" s="217"/>
      <c r="H358" s="218"/>
      <c r="I358" s="33" t="s">
        <v>83</v>
      </c>
      <c r="J358" s="5"/>
      <c r="K358" s="130"/>
    </row>
    <row r="359" spans="2:11">
      <c r="B359" s="219"/>
      <c r="C359" s="220"/>
      <c r="D359" s="220"/>
      <c r="E359" s="220"/>
      <c r="F359" s="220"/>
      <c r="G359" s="220"/>
      <c r="H359" s="221"/>
      <c r="I359" s="33" t="s">
        <v>84</v>
      </c>
      <c r="J359" s="5"/>
      <c r="K359" s="130"/>
    </row>
    <row r="360" spans="2:11" ht="12" thickBot="1">
      <c r="B360" s="222"/>
      <c r="C360" s="223"/>
      <c r="D360" s="223"/>
      <c r="E360" s="223"/>
      <c r="F360" s="223"/>
      <c r="G360" s="223"/>
      <c r="H360" s="224"/>
      <c r="I360" s="36" t="s">
        <v>85</v>
      </c>
      <c r="J360" s="12"/>
      <c r="K360" s="130"/>
    </row>
    <row r="361" spans="2:11" ht="12" thickBot="1">
      <c r="K361" s="130"/>
    </row>
    <row r="362" spans="2:11">
      <c r="B362" s="228" t="s">
        <v>94</v>
      </c>
      <c r="C362" s="229"/>
      <c r="D362" s="229"/>
      <c r="E362" s="229"/>
      <c r="F362" s="229"/>
      <c r="G362" s="229"/>
      <c r="H362" s="229"/>
      <c r="I362" s="229"/>
      <c r="J362" s="230"/>
      <c r="K362" s="130">
        <v>18</v>
      </c>
    </row>
    <row r="363" spans="2:11">
      <c r="B363" s="192" t="s">
        <v>95</v>
      </c>
      <c r="C363" s="193"/>
      <c r="D363" s="193"/>
      <c r="E363" s="193" t="s">
        <v>96</v>
      </c>
      <c r="F363" s="193"/>
      <c r="G363" s="193"/>
      <c r="H363" s="193"/>
      <c r="I363" s="33" t="s">
        <v>102</v>
      </c>
      <c r="J363" s="5" t="s">
        <v>2</v>
      </c>
      <c r="K363" s="130"/>
    </row>
    <row r="364" spans="2:11">
      <c r="B364" s="192" t="s">
        <v>98</v>
      </c>
      <c r="C364" s="193"/>
      <c r="D364" s="193"/>
      <c r="E364" s="232" t="s">
        <v>46</v>
      </c>
      <c r="F364" s="232"/>
      <c r="G364" s="232"/>
      <c r="H364" s="232"/>
      <c r="I364" s="34" t="s">
        <v>66</v>
      </c>
      <c r="J364" s="6" t="s">
        <v>66</v>
      </c>
      <c r="K364" s="130"/>
    </row>
    <row r="365" spans="2:11">
      <c r="B365" s="192" t="s">
        <v>103</v>
      </c>
      <c r="C365" s="193"/>
      <c r="D365" s="193"/>
      <c r="E365" s="193" t="s">
        <v>99</v>
      </c>
      <c r="F365" s="193"/>
      <c r="G365" s="193"/>
      <c r="H365" s="193"/>
      <c r="I365" s="34" t="s">
        <v>155</v>
      </c>
      <c r="J365" s="35" t="s">
        <v>156</v>
      </c>
      <c r="K365" s="130"/>
    </row>
    <row r="366" spans="2:11" ht="22.5">
      <c r="B366" s="8" t="s">
        <v>67</v>
      </c>
      <c r="C366" s="231" t="s">
        <v>68</v>
      </c>
      <c r="D366" s="231"/>
      <c r="E366" s="24" t="s">
        <v>69</v>
      </c>
      <c r="F366" s="24" t="s">
        <v>70</v>
      </c>
      <c r="G366" s="24" t="s">
        <v>71</v>
      </c>
      <c r="H366" s="23" t="s">
        <v>72</v>
      </c>
      <c r="I366" s="34" t="s">
        <v>73</v>
      </c>
      <c r="J366" s="7" t="s">
        <v>74</v>
      </c>
      <c r="K366" s="130"/>
    </row>
    <row r="367" spans="2:11">
      <c r="B367" s="26">
        <v>1</v>
      </c>
      <c r="C367" s="225" t="s">
        <v>75</v>
      </c>
      <c r="D367" s="225"/>
      <c r="E367" s="131">
        <f>I51</f>
        <v>1</v>
      </c>
      <c r="F367" s="25">
        <f>E367</f>
        <v>1</v>
      </c>
      <c r="G367" s="9">
        <f>(F367*100)/$E$375</f>
        <v>50</v>
      </c>
      <c r="H367" s="25">
        <v>0.2</v>
      </c>
      <c r="I367" s="33">
        <f t="shared" ref="I367:I374" si="44">H367*G367</f>
        <v>10</v>
      </c>
      <c r="J367" s="10"/>
      <c r="K367" s="130"/>
    </row>
    <row r="368" spans="2:11">
      <c r="B368" s="26">
        <f t="shared" ref="B368:B374" si="45">B367+1</f>
        <v>2</v>
      </c>
      <c r="C368" s="225" t="s">
        <v>76</v>
      </c>
      <c r="D368" s="225"/>
      <c r="E368" s="19">
        <f>J51</f>
        <v>0</v>
      </c>
      <c r="F368" s="25">
        <f>E368</f>
        <v>0</v>
      </c>
      <c r="G368" s="9">
        <f>(F368*100)/$E$375</f>
        <v>0</v>
      </c>
      <c r="H368" s="25">
        <v>0.5</v>
      </c>
      <c r="I368" s="33">
        <f t="shared" si="44"/>
        <v>0</v>
      </c>
      <c r="J368" s="10"/>
      <c r="K368" s="130"/>
    </row>
    <row r="369" spans="2:11">
      <c r="B369" s="26">
        <f t="shared" si="45"/>
        <v>3</v>
      </c>
      <c r="C369" s="225" t="s">
        <v>77</v>
      </c>
      <c r="D369" s="225"/>
      <c r="E369" s="19">
        <f>K51</f>
        <v>2</v>
      </c>
      <c r="F369" s="25">
        <f>E369</f>
        <v>2</v>
      </c>
      <c r="G369" s="9">
        <f>(F369*100)/$E$375</f>
        <v>100</v>
      </c>
      <c r="H369" s="25">
        <v>0.8</v>
      </c>
      <c r="I369" s="33">
        <f t="shared" si="44"/>
        <v>80</v>
      </c>
      <c r="J369" s="10"/>
      <c r="K369" s="130"/>
    </row>
    <row r="370" spans="2:11">
      <c r="B370" s="26">
        <f t="shared" si="45"/>
        <v>4</v>
      </c>
      <c r="C370" s="225" t="s">
        <v>78</v>
      </c>
      <c r="D370" s="225"/>
      <c r="E370" s="19">
        <f>L51</f>
        <v>0</v>
      </c>
      <c r="F370" s="11"/>
      <c r="G370" s="9">
        <f>(E370*100)/$E$375</f>
        <v>0</v>
      </c>
      <c r="H370" s="25">
        <v>0.9</v>
      </c>
      <c r="I370" s="33">
        <f t="shared" si="44"/>
        <v>0</v>
      </c>
      <c r="J370" s="10"/>
      <c r="K370" s="130"/>
    </row>
    <row r="371" spans="2:11">
      <c r="B371" s="26">
        <f t="shared" si="45"/>
        <v>5</v>
      </c>
      <c r="C371" s="225" t="s">
        <v>79</v>
      </c>
      <c r="D371" s="225"/>
      <c r="E371" s="19">
        <f>M51</f>
        <v>0</v>
      </c>
      <c r="F371" s="11"/>
      <c r="G371" s="9">
        <f>(E371*100)/$E$375</f>
        <v>0</v>
      </c>
      <c r="H371" s="25">
        <v>1</v>
      </c>
      <c r="I371" s="33">
        <f t="shared" si="44"/>
        <v>0</v>
      </c>
      <c r="J371" s="10"/>
      <c r="K371" s="130"/>
    </row>
    <row r="372" spans="2:11">
      <c r="B372" s="26">
        <f t="shared" si="45"/>
        <v>6</v>
      </c>
      <c r="C372" s="225" t="s">
        <v>63</v>
      </c>
      <c r="D372" s="225"/>
      <c r="E372" s="19">
        <f>N51</f>
        <v>0</v>
      </c>
      <c r="F372" s="11"/>
      <c r="G372" s="9">
        <f>(E372*100)/$E$375</f>
        <v>0</v>
      </c>
      <c r="H372" s="25">
        <v>0.5</v>
      </c>
      <c r="I372" s="33">
        <f t="shared" si="44"/>
        <v>0</v>
      </c>
      <c r="J372" s="10"/>
      <c r="K372" s="130"/>
    </row>
    <row r="373" spans="2:11">
      <c r="B373" s="26">
        <f t="shared" si="45"/>
        <v>7</v>
      </c>
      <c r="C373" s="225" t="s">
        <v>64</v>
      </c>
      <c r="D373" s="225"/>
      <c r="E373" s="19">
        <f>O51</f>
        <v>2</v>
      </c>
      <c r="F373" s="11"/>
      <c r="G373" s="9">
        <f>(E373*100)/$E$375</f>
        <v>100</v>
      </c>
      <c r="H373" s="25">
        <v>0.3</v>
      </c>
      <c r="I373" s="33">
        <f t="shared" si="44"/>
        <v>30</v>
      </c>
      <c r="J373" s="10"/>
      <c r="K373" s="130"/>
    </row>
    <row r="374" spans="2:11">
      <c r="B374" s="26">
        <f t="shared" si="45"/>
        <v>8</v>
      </c>
      <c r="C374" s="225" t="s">
        <v>65</v>
      </c>
      <c r="D374" s="225"/>
      <c r="E374" s="19">
        <f>P51</f>
        <v>2</v>
      </c>
      <c r="F374" s="11"/>
      <c r="G374" s="9">
        <f>(E374*100)/$E$375</f>
        <v>100</v>
      </c>
      <c r="H374" s="25">
        <v>0.6</v>
      </c>
      <c r="I374" s="33">
        <f t="shared" si="44"/>
        <v>60</v>
      </c>
      <c r="J374" s="10"/>
      <c r="K374" s="130"/>
    </row>
    <row r="375" spans="2:11">
      <c r="B375" s="226" t="s">
        <v>80</v>
      </c>
      <c r="C375" s="227"/>
      <c r="D375" s="227"/>
      <c r="E375" s="42">
        <f>F51</f>
        <v>2</v>
      </c>
      <c r="F375" s="227" t="s">
        <v>81</v>
      </c>
      <c r="G375" s="227"/>
      <c r="H375" s="227"/>
      <c r="I375" s="33">
        <f>SUM(I367:I374)</f>
        <v>180</v>
      </c>
      <c r="J375" s="5" t="s">
        <v>82</v>
      </c>
      <c r="K375" s="130"/>
    </row>
    <row r="376" spans="2:11">
      <c r="B376" s="216" t="s">
        <v>100</v>
      </c>
      <c r="C376" s="217"/>
      <c r="D376" s="217"/>
      <c r="E376" s="217"/>
      <c r="F376" s="217"/>
      <c r="G376" s="217"/>
      <c r="H376" s="218"/>
      <c r="I376" s="33" t="s">
        <v>83</v>
      </c>
      <c r="J376" s="5"/>
      <c r="K376" s="130"/>
    </row>
    <row r="377" spans="2:11">
      <c r="B377" s="219"/>
      <c r="C377" s="220"/>
      <c r="D377" s="220"/>
      <c r="E377" s="220"/>
      <c r="F377" s="220"/>
      <c r="G377" s="220"/>
      <c r="H377" s="221"/>
      <c r="I377" s="33" t="s">
        <v>84</v>
      </c>
      <c r="J377" s="5"/>
      <c r="K377" s="130"/>
    </row>
    <row r="378" spans="2:11" ht="12" thickBot="1">
      <c r="B378" s="222"/>
      <c r="C378" s="223"/>
      <c r="D378" s="223"/>
      <c r="E378" s="223"/>
      <c r="F378" s="223"/>
      <c r="G378" s="223"/>
      <c r="H378" s="224"/>
      <c r="I378" s="36" t="s">
        <v>85</v>
      </c>
      <c r="J378" s="12"/>
      <c r="K378" s="130"/>
    </row>
    <row r="379" spans="2:11" ht="12" thickBot="1">
      <c r="K379" s="130"/>
    </row>
    <row r="380" spans="2:11">
      <c r="B380" s="228" t="s">
        <v>94</v>
      </c>
      <c r="C380" s="229"/>
      <c r="D380" s="229"/>
      <c r="E380" s="229"/>
      <c r="F380" s="229"/>
      <c r="G380" s="229"/>
      <c r="H380" s="229"/>
      <c r="I380" s="229"/>
      <c r="J380" s="230"/>
      <c r="K380" s="130">
        <v>19</v>
      </c>
    </row>
    <row r="381" spans="2:11">
      <c r="B381" s="192" t="s">
        <v>95</v>
      </c>
      <c r="C381" s="193"/>
      <c r="D381" s="193"/>
      <c r="E381" s="193" t="s">
        <v>96</v>
      </c>
      <c r="F381" s="193"/>
      <c r="G381" s="193"/>
      <c r="H381" s="193"/>
      <c r="I381" s="33" t="s">
        <v>102</v>
      </c>
      <c r="J381" s="5" t="s">
        <v>2</v>
      </c>
      <c r="K381" s="130"/>
    </row>
    <row r="382" spans="2:11">
      <c r="B382" s="192" t="s">
        <v>98</v>
      </c>
      <c r="C382" s="193"/>
      <c r="D382" s="193"/>
      <c r="E382" s="232" t="s">
        <v>46</v>
      </c>
      <c r="F382" s="232"/>
      <c r="G382" s="232"/>
      <c r="H382" s="232"/>
      <c r="I382" s="34" t="s">
        <v>66</v>
      </c>
      <c r="J382" s="6" t="s">
        <v>66</v>
      </c>
      <c r="K382" s="130"/>
    </row>
    <row r="383" spans="2:11">
      <c r="B383" s="192" t="s">
        <v>103</v>
      </c>
      <c r="C383" s="193"/>
      <c r="D383" s="193"/>
      <c r="E383" s="193" t="s">
        <v>99</v>
      </c>
      <c r="F383" s="193"/>
      <c r="G383" s="193"/>
      <c r="H383" s="193"/>
      <c r="I383" s="34" t="s">
        <v>156</v>
      </c>
      <c r="J383" s="35" t="s">
        <v>157</v>
      </c>
      <c r="K383" s="130"/>
    </row>
    <row r="384" spans="2:11" ht="22.5">
      <c r="B384" s="8" t="s">
        <v>67</v>
      </c>
      <c r="C384" s="231" t="s">
        <v>68</v>
      </c>
      <c r="D384" s="231"/>
      <c r="E384" s="24" t="s">
        <v>69</v>
      </c>
      <c r="F384" s="24" t="s">
        <v>70</v>
      </c>
      <c r="G384" s="24" t="s">
        <v>71</v>
      </c>
      <c r="H384" s="23" t="s">
        <v>72</v>
      </c>
      <c r="I384" s="34" t="s">
        <v>73</v>
      </c>
      <c r="J384" s="7" t="s">
        <v>74</v>
      </c>
      <c r="K384" s="130"/>
    </row>
    <row r="385" spans="2:11">
      <c r="B385" s="26">
        <v>1</v>
      </c>
      <c r="C385" s="225" t="s">
        <v>75</v>
      </c>
      <c r="D385" s="225"/>
      <c r="E385" s="131">
        <f>I52</f>
        <v>2</v>
      </c>
      <c r="F385" s="25">
        <f>E385</f>
        <v>2</v>
      </c>
      <c r="G385" s="9">
        <f>(F385*100)/$E$393</f>
        <v>100</v>
      </c>
      <c r="H385" s="25">
        <v>0.2</v>
      </c>
      <c r="I385" s="33">
        <f t="shared" ref="I385:I392" si="46">H385*G385</f>
        <v>20</v>
      </c>
      <c r="J385" s="10"/>
      <c r="K385" s="130"/>
    </row>
    <row r="386" spans="2:11">
      <c r="B386" s="26">
        <f t="shared" ref="B386:B392" si="47">B385+1</f>
        <v>2</v>
      </c>
      <c r="C386" s="225" t="s">
        <v>76</v>
      </c>
      <c r="D386" s="225"/>
      <c r="E386" s="19">
        <f>J52</f>
        <v>0</v>
      </c>
      <c r="F386" s="25">
        <f>E386</f>
        <v>0</v>
      </c>
      <c r="G386" s="9">
        <f>(F386*100)/$E$393</f>
        <v>0</v>
      </c>
      <c r="H386" s="25">
        <v>0.5</v>
      </c>
      <c r="I386" s="33">
        <f t="shared" si="46"/>
        <v>0</v>
      </c>
      <c r="J386" s="10"/>
      <c r="K386" s="130"/>
    </row>
    <row r="387" spans="2:11">
      <c r="B387" s="26">
        <f t="shared" si="47"/>
        <v>3</v>
      </c>
      <c r="C387" s="225" t="s">
        <v>77</v>
      </c>
      <c r="D387" s="225"/>
      <c r="E387" s="19">
        <f>K52</f>
        <v>1</v>
      </c>
      <c r="F387" s="25">
        <f>E387</f>
        <v>1</v>
      </c>
      <c r="G387" s="9">
        <f t="shared" ref="G387:G392" si="48">(F387*100)/$E$393</f>
        <v>50</v>
      </c>
      <c r="H387" s="25">
        <v>0.8</v>
      </c>
      <c r="I387" s="33">
        <f t="shared" si="46"/>
        <v>40</v>
      </c>
      <c r="J387" s="10"/>
      <c r="K387" s="130"/>
    </row>
    <row r="388" spans="2:11">
      <c r="B388" s="26">
        <f t="shared" si="47"/>
        <v>4</v>
      </c>
      <c r="C388" s="225" t="s">
        <v>78</v>
      </c>
      <c r="D388" s="225"/>
      <c r="E388" s="19">
        <f>L52</f>
        <v>0</v>
      </c>
      <c r="F388" s="11"/>
      <c r="G388" s="9">
        <f>(F388*100)/$E$393</f>
        <v>0</v>
      </c>
      <c r="H388" s="25">
        <v>0.9</v>
      </c>
      <c r="I388" s="33">
        <f t="shared" si="46"/>
        <v>0</v>
      </c>
      <c r="J388" s="10"/>
      <c r="K388" s="130"/>
    </row>
    <row r="389" spans="2:11">
      <c r="B389" s="26">
        <f t="shared" si="47"/>
        <v>5</v>
      </c>
      <c r="C389" s="225" t="s">
        <v>79</v>
      </c>
      <c r="D389" s="225"/>
      <c r="E389" s="19">
        <f>M52</f>
        <v>0</v>
      </c>
      <c r="F389" s="11"/>
      <c r="G389" s="9">
        <f t="shared" si="48"/>
        <v>0</v>
      </c>
      <c r="H389" s="25">
        <v>1</v>
      </c>
      <c r="I389" s="33">
        <f t="shared" si="46"/>
        <v>0</v>
      </c>
      <c r="J389" s="10"/>
      <c r="K389" s="130"/>
    </row>
    <row r="390" spans="2:11">
      <c r="B390" s="26">
        <f t="shared" si="47"/>
        <v>6</v>
      </c>
      <c r="C390" s="225" t="s">
        <v>63</v>
      </c>
      <c r="D390" s="225"/>
      <c r="E390" s="19">
        <f>N52</f>
        <v>0</v>
      </c>
      <c r="F390" s="11"/>
      <c r="G390" s="9">
        <f t="shared" si="48"/>
        <v>0</v>
      </c>
      <c r="H390" s="25">
        <v>0.5</v>
      </c>
      <c r="I390" s="33">
        <f t="shared" si="46"/>
        <v>0</v>
      </c>
      <c r="J390" s="10"/>
      <c r="K390" s="130"/>
    </row>
    <row r="391" spans="2:11">
      <c r="B391" s="26">
        <f t="shared" si="47"/>
        <v>7</v>
      </c>
      <c r="C391" s="225" t="s">
        <v>64</v>
      </c>
      <c r="D391" s="225"/>
      <c r="E391" s="19">
        <f>O52</f>
        <v>1</v>
      </c>
      <c r="F391" s="11"/>
      <c r="G391" s="9">
        <f t="shared" si="48"/>
        <v>0</v>
      </c>
      <c r="H391" s="25">
        <v>0.3</v>
      </c>
      <c r="I391" s="33">
        <f t="shared" si="46"/>
        <v>0</v>
      </c>
      <c r="J391" s="10"/>
      <c r="K391" s="130"/>
    </row>
    <row r="392" spans="2:11">
      <c r="B392" s="26">
        <f t="shared" si="47"/>
        <v>8</v>
      </c>
      <c r="C392" s="225" t="s">
        <v>65</v>
      </c>
      <c r="D392" s="225"/>
      <c r="E392" s="19">
        <f>P52</f>
        <v>2</v>
      </c>
      <c r="F392" s="11"/>
      <c r="G392" s="9">
        <f t="shared" si="48"/>
        <v>0</v>
      </c>
      <c r="H392" s="25">
        <v>0.6</v>
      </c>
      <c r="I392" s="33">
        <f t="shared" si="46"/>
        <v>0</v>
      </c>
      <c r="J392" s="10"/>
      <c r="K392" s="130"/>
    </row>
    <row r="393" spans="2:11">
      <c r="B393" s="226" t="s">
        <v>80</v>
      </c>
      <c r="C393" s="227"/>
      <c r="D393" s="227"/>
      <c r="E393" s="42">
        <f>F52</f>
        <v>2</v>
      </c>
      <c r="F393" s="227" t="s">
        <v>81</v>
      </c>
      <c r="G393" s="227"/>
      <c r="H393" s="227"/>
      <c r="I393" s="33">
        <f>SUM(I385:I392)</f>
        <v>60</v>
      </c>
      <c r="J393" s="5" t="s">
        <v>82</v>
      </c>
      <c r="K393" s="130"/>
    </row>
    <row r="394" spans="2:11">
      <c r="B394" s="216" t="s">
        <v>100</v>
      </c>
      <c r="C394" s="217"/>
      <c r="D394" s="217"/>
      <c r="E394" s="217"/>
      <c r="F394" s="217"/>
      <c r="G394" s="217"/>
      <c r="H394" s="218"/>
      <c r="I394" s="33" t="s">
        <v>83</v>
      </c>
      <c r="J394" s="5"/>
      <c r="K394" s="130"/>
    </row>
    <row r="395" spans="2:11">
      <c r="B395" s="219"/>
      <c r="C395" s="220"/>
      <c r="D395" s="220"/>
      <c r="E395" s="220"/>
      <c r="F395" s="220"/>
      <c r="G395" s="220"/>
      <c r="H395" s="221"/>
      <c r="I395" s="33" t="s">
        <v>84</v>
      </c>
      <c r="J395" s="5"/>
      <c r="K395" s="130"/>
    </row>
    <row r="396" spans="2:11" ht="12" thickBot="1">
      <c r="B396" s="222"/>
      <c r="C396" s="223"/>
      <c r="D396" s="223"/>
      <c r="E396" s="223"/>
      <c r="F396" s="223"/>
      <c r="G396" s="223"/>
      <c r="H396" s="224"/>
      <c r="I396" s="36" t="s">
        <v>85</v>
      </c>
      <c r="J396" s="12"/>
      <c r="K396" s="130"/>
    </row>
    <row r="397" spans="2:11" ht="12" thickBot="1">
      <c r="K397" s="130"/>
    </row>
    <row r="398" spans="2:11">
      <c r="B398" s="228" t="s">
        <v>94</v>
      </c>
      <c r="C398" s="229"/>
      <c r="D398" s="229"/>
      <c r="E398" s="229"/>
      <c r="F398" s="229"/>
      <c r="G398" s="229"/>
      <c r="H398" s="229"/>
      <c r="I398" s="229"/>
      <c r="J398" s="230"/>
      <c r="K398" s="130">
        <v>20</v>
      </c>
    </row>
    <row r="399" spans="2:11">
      <c r="B399" s="192" t="s">
        <v>95</v>
      </c>
      <c r="C399" s="193"/>
      <c r="D399" s="193"/>
      <c r="E399" s="193" t="s">
        <v>96</v>
      </c>
      <c r="F399" s="193"/>
      <c r="G399" s="193"/>
      <c r="H399" s="193"/>
      <c r="I399" s="33" t="s">
        <v>102</v>
      </c>
      <c r="J399" s="5" t="s">
        <v>2</v>
      </c>
      <c r="K399" s="130"/>
    </row>
    <row r="400" spans="2:11">
      <c r="B400" s="192" t="s">
        <v>98</v>
      </c>
      <c r="C400" s="193"/>
      <c r="D400" s="193"/>
      <c r="E400" s="232" t="s">
        <v>46</v>
      </c>
      <c r="F400" s="232"/>
      <c r="G400" s="232"/>
      <c r="H400" s="232"/>
      <c r="I400" s="34" t="s">
        <v>66</v>
      </c>
      <c r="J400" s="6" t="s">
        <v>66</v>
      </c>
      <c r="K400" s="130"/>
    </row>
    <row r="401" spans="2:11">
      <c r="B401" s="192" t="s">
        <v>103</v>
      </c>
      <c r="C401" s="193"/>
      <c r="D401" s="193"/>
      <c r="E401" s="193" t="s">
        <v>99</v>
      </c>
      <c r="F401" s="193"/>
      <c r="G401" s="193"/>
      <c r="H401" s="193"/>
      <c r="I401" s="34" t="s">
        <v>157</v>
      </c>
      <c r="J401" s="35" t="s">
        <v>158</v>
      </c>
      <c r="K401" s="130"/>
    </row>
    <row r="402" spans="2:11" ht="22.5">
      <c r="B402" s="8" t="s">
        <v>67</v>
      </c>
      <c r="C402" s="231" t="s">
        <v>68</v>
      </c>
      <c r="D402" s="231"/>
      <c r="E402" s="24" t="s">
        <v>69</v>
      </c>
      <c r="F402" s="24" t="s">
        <v>70</v>
      </c>
      <c r="G402" s="24" t="s">
        <v>71</v>
      </c>
      <c r="H402" s="23" t="s">
        <v>72</v>
      </c>
      <c r="I402" s="34" t="s">
        <v>73</v>
      </c>
      <c r="J402" s="7" t="s">
        <v>74</v>
      </c>
      <c r="K402" s="130"/>
    </row>
    <row r="403" spans="2:11">
      <c r="B403" s="26">
        <v>1</v>
      </c>
      <c r="C403" s="225" t="s">
        <v>75</v>
      </c>
      <c r="D403" s="225"/>
      <c r="E403" s="131">
        <f>I53</f>
        <v>1</v>
      </c>
      <c r="F403" s="25">
        <f>E403</f>
        <v>1</v>
      </c>
      <c r="G403" s="9">
        <f>(F403*100)/$E$411</f>
        <v>50</v>
      </c>
      <c r="H403" s="25">
        <v>0.2</v>
      </c>
      <c r="I403" s="33">
        <f t="shared" ref="I403:I410" si="49">H403*G403</f>
        <v>10</v>
      </c>
      <c r="J403" s="10"/>
      <c r="K403" s="130"/>
    </row>
    <row r="404" spans="2:11">
      <c r="B404" s="26">
        <f t="shared" ref="B404:B410" si="50">B403+1</f>
        <v>2</v>
      </c>
      <c r="C404" s="225" t="s">
        <v>76</v>
      </c>
      <c r="D404" s="225"/>
      <c r="E404" s="19">
        <f>J53</f>
        <v>0</v>
      </c>
      <c r="F404" s="25">
        <f>E404</f>
        <v>0</v>
      </c>
      <c r="G404" s="9">
        <f t="shared" ref="G404:G410" si="51">(F404*100)/$E$411</f>
        <v>0</v>
      </c>
      <c r="H404" s="25">
        <v>0.5</v>
      </c>
      <c r="I404" s="33">
        <f t="shared" si="49"/>
        <v>0</v>
      </c>
      <c r="J404" s="10"/>
      <c r="K404" s="130"/>
    </row>
    <row r="405" spans="2:11">
      <c r="B405" s="26">
        <f t="shared" si="50"/>
        <v>3</v>
      </c>
      <c r="C405" s="225" t="s">
        <v>77</v>
      </c>
      <c r="D405" s="225"/>
      <c r="E405" s="19">
        <f>K53</f>
        <v>0</v>
      </c>
      <c r="F405" s="25">
        <f>E405</f>
        <v>0</v>
      </c>
      <c r="G405" s="9">
        <f t="shared" si="51"/>
        <v>0</v>
      </c>
      <c r="H405" s="25">
        <v>0.8</v>
      </c>
      <c r="I405" s="33">
        <f t="shared" si="49"/>
        <v>0</v>
      </c>
      <c r="J405" s="10"/>
      <c r="K405" s="130"/>
    </row>
    <row r="406" spans="2:11">
      <c r="B406" s="26">
        <f t="shared" si="50"/>
        <v>4</v>
      </c>
      <c r="C406" s="225" t="s">
        <v>78</v>
      </c>
      <c r="D406" s="225"/>
      <c r="E406" s="19">
        <f>L53</f>
        <v>0</v>
      </c>
      <c r="F406" s="11"/>
      <c r="G406" s="9">
        <f t="shared" si="51"/>
        <v>0</v>
      </c>
      <c r="H406" s="25">
        <v>0.9</v>
      </c>
      <c r="I406" s="33">
        <f t="shared" si="49"/>
        <v>0</v>
      </c>
      <c r="J406" s="10"/>
      <c r="K406" s="130"/>
    </row>
    <row r="407" spans="2:11">
      <c r="B407" s="26">
        <f t="shared" si="50"/>
        <v>5</v>
      </c>
      <c r="C407" s="225" t="s">
        <v>79</v>
      </c>
      <c r="D407" s="225"/>
      <c r="E407" s="19">
        <f>M53</f>
        <v>0</v>
      </c>
      <c r="F407" s="11"/>
      <c r="G407" s="9">
        <f t="shared" si="51"/>
        <v>0</v>
      </c>
      <c r="H407" s="25">
        <v>1</v>
      </c>
      <c r="I407" s="33">
        <f t="shared" si="49"/>
        <v>0</v>
      </c>
      <c r="J407" s="10"/>
      <c r="K407" s="130"/>
    </row>
    <row r="408" spans="2:11">
      <c r="B408" s="26">
        <f t="shared" si="50"/>
        <v>6</v>
      </c>
      <c r="C408" s="225" t="s">
        <v>63</v>
      </c>
      <c r="D408" s="225"/>
      <c r="E408" s="19">
        <f>N53</f>
        <v>0</v>
      </c>
      <c r="F408" s="11"/>
      <c r="G408" s="9">
        <f t="shared" si="51"/>
        <v>0</v>
      </c>
      <c r="H408" s="25">
        <v>0.5</v>
      </c>
      <c r="I408" s="33">
        <f t="shared" si="49"/>
        <v>0</v>
      </c>
      <c r="J408" s="10"/>
      <c r="K408" s="130"/>
    </row>
    <row r="409" spans="2:11">
      <c r="B409" s="26">
        <f t="shared" si="50"/>
        <v>7</v>
      </c>
      <c r="C409" s="225" t="s">
        <v>64</v>
      </c>
      <c r="D409" s="225"/>
      <c r="E409" s="19">
        <f>O53</f>
        <v>0</v>
      </c>
      <c r="F409" s="11"/>
      <c r="G409" s="9">
        <f t="shared" si="51"/>
        <v>0</v>
      </c>
      <c r="H409" s="25">
        <v>0.3</v>
      </c>
      <c r="I409" s="33">
        <f t="shared" si="49"/>
        <v>0</v>
      </c>
      <c r="J409" s="10"/>
      <c r="K409" s="130"/>
    </row>
    <row r="410" spans="2:11">
      <c r="B410" s="26">
        <f t="shared" si="50"/>
        <v>8</v>
      </c>
      <c r="C410" s="225" t="s">
        <v>65</v>
      </c>
      <c r="D410" s="225"/>
      <c r="E410" s="19">
        <f>P53</f>
        <v>1</v>
      </c>
      <c r="F410" s="11"/>
      <c r="G410" s="9">
        <f t="shared" si="51"/>
        <v>0</v>
      </c>
      <c r="H410" s="25">
        <v>0.6</v>
      </c>
      <c r="I410" s="33">
        <f t="shared" si="49"/>
        <v>0</v>
      </c>
      <c r="J410" s="10"/>
      <c r="K410" s="130"/>
    </row>
    <row r="411" spans="2:11">
      <c r="B411" s="226" t="s">
        <v>80</v>
      </c>
      <c r="C411" s="227"/>
      <c r="D411" s="227"/>
      <c r="E411" s="42">
        <f>F53</f>
        <v>2</v>
      </c>
      <c r="F411" s="227" t="s">
        <v>81</v>
      </c>
      <c r="G411" s="227"/>
      <c r="H411" s="227"/>
      <c r="I411" s="33">
        <f>SUM(I403:I410)</f>
        <v>10</v>
      </c>
      <c r="J411" s="5" t="s">
        <v>82</v>
      </c>
      <c r="K411" s="130"/>
    </row>
    <row r="412" spans="2:11">
      <c r="B412" s="216" t="s">
        <v>100</v>
      </c>
      <c r="C412" s="217"/>
      <c r="D412" s="217"/>
      <c r="E412" s="217"/>
      <c r="F412" s="217"/>
      <c r="G412" s="217"/>
      <c r="H412" s="218"/>
      <c r="I412" s="33" t="s">
        <v>83</v>
      </c>
      <c r="J412" s="5"/>
      <c r="K412" s="130"/>
    </row>
    <row r="413" spans="2:11">
      <c r="B413" s="219"/>
      <c r="C413" s="220"/>
      <c r="D413" s="220"/>
      <c r="E413" s="220"/>
      <c r="F413" s="220"/>
      <c r="G413" s="220"/>
      <c r="H413" s="221"/>
      <c r="I413" s="33" t="s">
        <v>84</v>
      </c>
      <c r="J413" s="5"/>
      <c r="K413" s="130"/>
    </row>
    <row r="414" spans="2:11" ht="12" thickBot="1">
      <c r="B414" s="222"/>
      <c r="C414" s="223"/>
      <c r="D414" s="223"/>
      <c r="E414" s="223"/>
      <c r="F414" s="223"/>
      <c r="G414" s="223"/>
      <c r="H414" s="224"/>
      <c r="I414" s="36" t="s">
        <v>85</v>
      </c>
      <c r="J414" s="12"/>
      <c r="K414" s="130"/>
    </row>
    <row r="415" spans="2:11">
      <c r="K415" s="130"/>
    </row>
    <row r="416" spans="2:11">
      <c r="K416" s="130"/>
    </row>
    <row r="417" spans="11:11">
      <c r="K417" s="130"/>
    </row>
    <row r="418" spans="11:11">
      <c r="K418" s="130"/>
    </row>
    <row r="419" spans="11:11">
      <c r="K419" s="130"/>
    </row>
    <row r="420" spans="11:11">
      <c r="K420" s="130"/>
    </row>
    <row r="421" spans="11:11">
      <c r="K421" s="130"/>
    </row>
    <row r="422" spans="11:11">
      <c r="K422" s="130"/>
    </row>
    <row r="423" spans="11:11">
      <c r="K423" s="130"/>
    </row>
    <row r="424" spans="11:11">
      <c r="K424" s="130"/>
    </row>
    <row r="425" spans="11:11">
      <c r="K425" s="130"/>
    </row>
    <row r="426" spans="11:11">
      <c r="K426" s="130"/>
    </row>
    <row r="427" spans="11:11">
      <c r="K427" s="130"/>
    </row>
    <row r="428" spans="11:11">
      <c r="K428" s="130"/>
    </row>
    <row r="429" spans="11:11">
      <c r="K429" s="130"/>
    </row>
    <row r="430" spans="11:11">
      <c r="K430" s="130"/>
    </row>
    <row r="431" spans="11:11">
      <c r="K431" s="130"/>
    </row>
    <row r="432" spans="11:11">
      <c r="K432" s="130"/>
    </row>
    <row r="433" spans="11:11">
      <c r="K433" s="130"/>
    </row>
    <row r="434" spans="11:11">
      <c r="K434" s="130"/>
    </row>
    <row r="435" spans="11:11">
      <c r="K435" s="130"/>
    </row>
    <row r="436" spans="11:11">
      <c r="K436" s="130"/>
    </row>
    <row r="437" spans="11:11">
      <c r="K437" s="130"/>
    </row>
    <row r="438" spans="11:11">
      <c r="K438" s="130"/>
    </row>
    <row r="439" spans="11:11">
      <c r="K439" s="130"/>
    </row>
    <row r="440" spans="11:11">
      <c r="K440" s="130"/>
    </row>
    <row r="441" spans="11:11">
      <c r="K441" s="130"/>
    </row>
    <row r="442" spans="11:11">
      <c r="K442" s="130"/>
    </row>
    <row r="443" spans="11:11">
      <c r="K443" s="130"/>
    </row>
    <row r="444" spans="11:11">
      <c r="K444" s="130"/>
    </row>
    <row r="445" spans="11:11">
      <c r="K445" s="130"/>
    </row>
    <row r="446" spans="11:11">
      <c r="K446" s="130"/>
    </row>
    <row r="447" spans="11:11">
      <c r="K447" s="130"/>
    </row>
    <row r="448" spans="11:11">
      <c r="K448" s="130"/>
    </row>
    <row r="449" spans="11:11">
      <c r="K449" s="130"/>
    </row>
    <row r="450" spans="11:11">
      <c r="K450" s="130"/>
    </row>
    <row r="451" spans="11:11">
      <c r="K451" s="130"/>
    </row>
    <row r="452" spans="11:11">
      <c r="K452" s="130"/>
    </row>
    <row r="453" spans="11:11">
      <c r="K453" s="130"/>
    </row>
    <row r="454" spans="11:11">
      <c r="K454" s="130"/>
    </row>
    <row r="455" spans="11:11">
      <c r="K455" s="130"/>
    </row>
    <row r="456" spans="11:11">
      <c r="K456" s="130"/>
    </row>
    <row r="457" spans="11:11">
      <c r="K457" s="130"/>
    </row>
    <row r="458" spans="11:11">
      <c r="K458" s="130"/>
    </row>
    <row r="459" spans="11:11">
      <c r="K459" s="130"/>
    </row>
    <row r="460" spans="11:11">
      <c r="K460" s="130"/>
    </row>
    <row r="461" spans="11:11">
      <c r="K461" s="130"/>
    </row>
    <row r="462" spans="11:11">
      <c r="K462" s="130"/>
    </row>
    <row r="463" spans="11:11">
      <c r="K463" s="130"/>
    </row>
    <row r="464" spans="11:11">
      <c r="K464" s="130"/>
    </row>
    <row r="465" spans="11:11">
      <c r="K465" s="130"/>
    </row>
    <row r="466" spans="11:11">
      <c r="K466" s="130"/>
    </row>
    <row r="467" spans="11:11">
      <c r="K467" s="130"/>
    </row>
    <row r="468" spans="11:11">
      <c r="K468" s="130"/>
    </row>
    <row r="469" spans="11:11">
      <c r="K469" s="130"/>
    </row>
    <row r="470" spans="11:11">
      <c r="K470" s="130"/>
    </row>
    <row r="471" spans="11:11">
      <c r="K471" s="130"/>
    </row>
    <row r="472" spans="11:11">
      <c r="K472" s="130"/>
    </row>
    <row r="473" spans="11:11">
      <c r="K473" s="130"/>
    </row>
    <row r="474" spans="11:11">
      <c r="K474" s="130"/>
    </row>
    <row r="475" spans="11:11">
      <c r="K475" s="130"/>
    </row>
    <row r="476" spans="11:11">
      <c r="K476" s="130"/>
    </row>
    <row r="477" spans="11:11">
      <c r="K477" s="130"/>
    </row>
    <row r="478" spans="11:11">
      <c r="K478" s="130"/>
    </row>
    <row r="479" spans="11:11">
      <c r="K479" s="130"/>
    </row>
    <row r="480" spans="11:11">
      <c r="K480" s="130"/>
    </row>
    <row r="481" spans="11:11">
      <c r="K481" s="130"/>
    </row>
    <row r="482" spans="11:11">
      <c r="K482" s="130"/>
    </row>
    <row r="483" spans="11:11">
      <c r="K483" s="130"/>
    </row>
    <row r="484" spans="11:11">
      <c r="K484" s="130"/>
    </row>
    <row r="485" spans="11:11">
      <c r="K485" s="130"/>
    </row>
    <row r="486" spans="11:11">
      <c r="K486" s="130"/>
    </row>
    <row r="487" spans="11:11">
      <c r="K487" s="130"/>
    </row>
    <row r="488" spans="11:11">
      <c r="K488" s="130"/>
    </row>
    <row r="489" spans="11:11">
      <c r="K489" s="130"/>
    </row>
    <row r="490" spans="11:11">
      <c r="K490" s="130"/>
    </row>
    <row r="491" spans="11:11">
      <c r="K491" s="130"/>
    </row>
    <row r="492" spans="11:11">
      <c r="K492" s="130"/>
    </row>
    <row r="493" spans="11:11">
      <c r="K493" s="130"/>
    </row>
    <row r="494" spans="11:11">
      <c r="K494" s="130"/>
    </row>
    <row r="495" spans="11:11">
      <c r="K495" s="130"/>
    </row>
    <row r="496" spans="11:11">
      <c r="K496" s="130"/>
    </row>
    <row r="497" spans="11:11">
      <c r="K497" s="130"/>
    </row>
    <row r="498" spans="11:11">
      <c r="K498" s="130"/>
    </row>
    <row r="499" spans="11:11">
      <c r="K499" s="130"/>
    </row>
    <row r="500" spans="11:11">
      <c r="K500" s="130"/>
    </row>
    <row r="501" spans="11:11">
      <c r="K501" s="130"/>
    </row>
    <row r="502" spans="11:11">
      <c r="K502" s="130"/>
    </row>
    <row r="503" spans="11:11">
      <c r="K503" s="130"/>
    </row>
    <row r="504" spans="11:11">
      <c r="K504" s="130"/>
    </row>
    <row r="505" spans="11:11">
      <c r="K505" s="130"/>
    </row>
    <row r="506" spans="11:11">
      <c r="K506" s="130"/>
    </row>
    <row r="507" spans="11:11">
      <c r="K507" s="130"/>
    </row>
    <row r="508" spans="11:11">
      <c r="K508" s="130"/>
    </row>
    <row r="509" spans="11:11">
      <c r="K509" s="130"/>
    </row>
    <row r="510" spans="11:11">
      <c r="K510" s="130"/>
    </row>
    <row r="511" spans="11:11">
      <c r="K511" s="130"/>
    </row>
    <row r="512" spans="11:11">
      <c r="K512" s="130"/>
    </row>
    <row r="513" spans="11:11">
      <c r="K513" s="130"/>
    </row>
    <row r="514" spans="11:11">
      <c r="K514" s="130"/>
    </row>
    <row r="515" spans="11:11">
      <c r="K515" s="130"/>
    </row>
    <row r="516" spans="11:11">
      <c r="K516" s="130"/>
    </row>
    <row r="517" spans="11:11">
      <c r="K517" s="130"/>
    </row>
    <row r="518" spans="11:11">
      <c r="K518" s="130"/>
    </row>
    <row r="519" spans="11:11">
      <c r="K519" s="130"/>
    </row>
    <row r="520" spans="11:11">
      <c r="K520" s="130"/>
    </row>
    <row r="521" spans="11:11">
      <c r="K521" s="130"/>
    </row>
    <row r="522" spans="11:11">
      <c r="K522" s="130"/>
    </row>
    <row r="523" spans="11:11">
      <c r="K523" s="130"/>
    </row>
    <row r="524" spans="11:11">
      <c r="K524" s="130"/>
    </row>
    <row r="525" spans="11:11">
      <c r="K525" s="130"/>
    </row>
    <row r="526" spans="11:11">
      <c r="K526" s="130"/>
    </row>
    <row r="527" spans="11:11">
      <c r="K527" s="130"/>
    </row>
    <row r="528" spans="11:11">
      <c r="K528" s="130"/>
    </row>
    <row r="529" spans="11:11">
      <c r="K529" s="130"/>
    </row>
    <row r="530" spans="11:11">
      <c r="K530" s="130"/>
    </row>
    <row r="531" spans="11:11">
      <c r="K531" s="130"/>
    </row>
    <row r="532" spans="11:11">
      <c r="K532" s="130"/>
    </row>
    <row r="533" spans="11:11">
      <c r="K533" s="130"/>
    </row>
    <row r="534" spans="11:11">
      <c r="K534" s="130"/>
    </row>
    <row r="535" spans="11:11">
      <c r="K535" s="130"/>
    </row>
    <row r="536" spans="11:11">
      <c r="K536" s="130"/>
    </row>
    <row r="537" spans="11:11">
      <c r="K537" s="130"/>
    </row>
    <row r="538" spans="11:11">
      <c r="K538" s="130"/>
    </row>
    <row r="539" spans="11:11">
      <c r="K539" s="130"/>
    </row>
    <row r="540" spans="11:11">
      <c r="K540" s="130"/>
    </row>
    <row r="541" spans="11:11">
      <c r="K541" s="130"/>
    </row>
    <row r="542" spans="11:11">
      <c r="K542" s="130"/>
    </row>
    <row r="543" spans="11:11">
      <c r="K543" s="130"/>
    </row>
    <row r="544" spans="11:11">
      <c r="K544" s="130"/>
    </row>
    <row r="545" spans="11:11">
      <c r="K545" s="130"/>
    </row>
    <row r="546" spans="11:11">
      <c r="K546" s="130"/>
    </row>
    <row r="547" spans="11:11">
      <c r="K547" s="130"/>
    </row>
    <row r="548" spans="11:11">
      <c r="K548" s="130"/>
    </row>
    <row r="549" spans="11:11">
      <c r="K549" s="130"/>
    </row>
    <row r="550" spans="11:11">
      <c r="K550" s="130"/>
    </row>
    <row r="551" spans="11:11">
      <c r="K551" s="130"/>
    </row>
    <row r="552" spans="11:11">
      <c r="K552" s="130"/>
    </row>
    <row r="553" spans="11:11">
      <c r="K553" s="130"/>
    </row>
    <row r="554" spans="11:11">
      <c r="K554" s="130"/>
    </row>
    <row r="555" spans="11:11">
      <c r="K555" s="130"/>
    </row>
    <row r="556" spans="11:11">
      <c r="K556" s="130"/>
    </row>
    <row r="557" spans="11:11">
      <c r="K557" s="130"/>
    </row>
    <row r="558" spans="11:11">
      <c r="K558" s="130"/>
    </row>
    <row r="559" spans="11:11">
      <c r="K559" s="130"/>
    </row>
    <row r="560" spans="11:11">
      <c r="K560" s="130"/>
    </row>
  </sheetData>
  <mergeCells count="389">
    <mergeCell ref="C410:D410"/>
    <mergeCell ref="B411:D411"/>
    <mergeCell ref="F411:H411"/>
    <mergeCell ref="B412:H414"/>
    <mergeCell ref="C404:D404"/>
    <mergeCell ref="C405:D405"/>
    <mergeCell ref="C406:D406"/>
    <mergeCell ref="C407:D407"/>
    <mergeCell ref="C408:D408"/>
    <mergeCell ref="C409:D409"/>
    <mergeCell ref="B400:D400"/>
    <mergeCell ref="E400:H400"/>
    <mergeCell ref="B401:D401"/>
    <mergeCell ref="E401:H401"/>
    <mergeCell ref="C402:D402"/>
    <mergeCell ref="C403:D403"/>
    <mergeCell ref="C392:D392"/>
    <mergeCell ref="B393:D393"/>
    <mergeCell ref="F393:H393"/>
    <mergeCell ref="B394:H396"/>
    <mergeCell ref="B398:J398"/>
    <mergeCell ref="B399:D399"/>
    <mergeCell ref="E399:H399"/>
    <mergeCell ref="C386:D386"/>
    <mergeCell ref="C387:D387"/>
    <mergeCell ref="C388:D388"/>
    <mergeCell ref="C389:D389"/>
    <mergeCell ref="C390:D390"/>
    <mergeCell ref="C391:D391"/>
    <mergeCell ref="B382:D382"/>
    <mergeCell ref="E382:H382"/>
    <mergeCell ref="B383:D383"/>
    <mergeCell ref="E383:H383"/>
    <mergeCell ref="C384:D384"/>
    <mergeCell ref="C385:D385"/>
    <mergeCell ref="C374:D374"/>
    <mergeCell ref="B375:D375"/>
    <mergeCell ref="F375:H375"/>
    <mergeCell ref="B376:H378"/>
    <mergeCell ref="B380:J380"/>
    <mergeCell ref="B381:D381"/>
    <mergeCell ref="E381:H381"/>
    <mergeCell ref="C368:D368"/>
    <mergeCell ref="C369:D369"/>
    <mergeCell ref="C370:D370"/>
    <mergeCell ref="C371:D371"/>
    <mergeCell ref="C372:D372"/>
    <mergeCell ref="C373:D373"/>
    <mergeCell ref="B364:D364"/>
    <mergeCell ref="E364:H364"/>
    <mergeCell ref="B365:D365"/>
    <mergeCell ref="E365:H365"/>
    <mergeCell ref="C366:D366"/>
    <mergeCell ref="C367:D367"/>
    <mergeCell ref="C356:D356"/>
    <mergeCell ref="B357:D357"/>
    <mergeCell ref="F357:H357"/>
    <mergeCell ref="B358:H360"/>
    <mergeCell ref="B362:J362"/>
    <mergeCell ref="B363:D363"/>
    <mergeCell ref="E363:H363"/>
    <mergeCell ref="C350:D350"/>
    <mergeCell ref="C351:D351"/>
    <mergeCell ref="C352:D352"/>
    <mergeCell ref="C353:D353"/>
    <mergeCell ref="C354:D354"/>
    <mergeCell ref="C355:D355"/>
    <mergeCell ref="B346:D346"/>
    <mergeCell ref="E346:H346"/>
    <mergeCell ref="B347:D347"/>
    <mergeCell ref="E347:H347"/>
    <mergeCell ref="C348:D348"/>
    <mergeCell ref="C349:D349"/>
    <mergeCell ref="C338:D338"/>
    <mergeCell ref="B339:D339"/>
    <mergeCell ref="F339:H339"/>
    <mergeCell ref="B340:H342"/>
    <mergeCell ref="B344:J344"/>
    <mergeCell ref="B345:D345"/>
    <mergeCell ref="E345:H345"/>
    <mergeCell ref="C332:D332"/>
    <mergeCell ref="C333:D333"/>
    <mergeCell ref="C334:D334"/>
    <mergeCell ref="C335:D335"/>
    <mergeCell ref="C336:D336"/>
    <mergeCell ref="C337:D337"/>
    <mergeCell ref="B328:D328"/>
    <mergeCell ref="E328:H328"/>
    <mergeCell ref="B329:D329"/>
    <mergeCell ref="E329:H329"/>
    <mergeCell ref="C330:D330"/>
    <mergeCell ref="C331:D331"/>
    <mergeCell ref="C320:D320"/>
    <mergeCell ref="B321:D321"/>
    <mergeCell ref="F321:H321"/>
    <mergeCell ref="B322:H324"/>
    <mergeCell ref="B326:J326"/>
    <mergeCell ref="B327:D327"/>
    <mergeCell ref="E327:H327"/>
    <mergeCell ref="C314:D314"/>
    <mergeCell ref="C315:D315"/>
    <mergeCell ref="C316:D316"/>
    <mergeCell ref="C317:D317"/>
    <mergeCell ref="C318:D318"/>
    <mergeCell ref="C319:D319"/>
    <mergeCell ref="B310:D310"/>
    <mergeCell ref="E310:H310"/>
    <mergeCell ref="B311:D311"/>
    <mergeCell ref="E311:H311"/>
    <mergeCell ref="C312:D312"/>
    <mergeCell ref="C313:D313"/>
    <mergeCell ref="C302:D302"/>
    <mergeCell ref="B303:D303"/>
    <mergeCell ref="F303:H303"/>
    <mergeCell ref="B304:H306"/>
    <mergeCell ref="B308:J308"/>
    <mergeCell ref="B309:D309"/>
    <mergeCell ref="E309:H309"/>
    <mergeCell ref="C296:D296"/>
    <mergeCell ref="C297:D297"/>
    <mergeCell ref="C298:D298"/>
    <mergeCell ref="C299:D299"/>
    <mergeCell ref="C300:D300"/>
    <mergeCell ref="C301:D301"/>
    <mergeCell ref="B292:D292"/>
    <mergeCell ref="E292:H292"/>
    <mergeCell ref="B293:D293"/>
    <mergeCell ref="E293:H293"/>
    <mergeCell ref="C294:D294"/>
    <mergeCell ref="C295:D295"/>
    <mergeCell ref="C284:D284"/>
    <mergeCell ref="B285:D285"/>
    <mergeCell ref="F285:H285"/>
    <mergeCell ref="B286:H288"/>
    <mergeCell ref="B290:J290"/>
    <mergeCell ref="B291:D291"/>
    <mergeCell ref="E291:H291"/>
    <mergeCell ref="C278:D278"/>
    <mergeCell ref="C279:D279"/>
    <mergeCell ref="C280:D280"/>
    <mergeCell ref="C281:D281"/>
    <mergeCell ref="C282:D282"/>
    <mergeCell ref="C283:D283"/>
    <mergeCell ref="B274:D274"/>
    <mergeCell ref="E274:H274"/>
    <mergeCell ref="B275:D275"/>
    <mergeCell ref="E275:H275"/>
    <mergeCell ref="C276:D276"/>
    <mergeCell ref="C277:D277"/>
    <mergeCell ref="C266:D266"/>
    <mergeCell ref="B267:D267"/>
    <mergeCell ref="F267:H267"/>
    <mergeCell ref="B268:H270"/>
    <mergeCell ref="B272:J272"/>
    <mergeCell ref="B273:D273"/>
    <mergeCell ref="E273:H273"/>
    <mergeCell ref="C260:D260"/>
    <mergeCell ref="C261:D261"/>
    <mergeCell ref="C262:D262"/>
    <mergeCell ref="C263:D263"/>
    <mergeCell ref="C264:D264"/>
    <mergeCell ref="C265:D265"/>
    <mergeCell ref="B256:D256"/>
    <mergeCell ref="E256:H256"/>
    <mergeCell ref="B257:D257"/>
    <mergeCell ref="E257:H257"/>
    <mergeCell ref="C258:D258"/>
    <mergeCell ref="C259:D259"/>
    <mergeCell ref="C248:D248"/>
    <mergeCell ref="B249:D249"/>
    <mergeCell ref="F249:H249"/>
    <mergeCell ref="B250:H252"/>
    <mergeCell ref="B254:J254"/>
    <mergeCell ref="B255:D255"/>
    <mergeCell ref="E255:H255"/>
    <mergeCell ref="C242:D242"/>
    <mergeCell ref="C243:D243"/>
    <mergeCell ref="C244:D244"/>
    <mergeCell ref="C245:D245"/>
    <mergeCell ref="C246:D246"/>
    <mergeCell ref="C247:D247"/>
    <mergeCell ref="B238:D238"/>
    <mergeCell ref="E238:H238"/>
    <mergeCell ref="B239:D239"/>
    <mergeCell ref="E239:H239"/>
    <mergeCell ref="C240:D240"/>
    <mergeCell ref="C241:D241"/>
    <mergeCell ref="C230:D230"/>
    <mergeCell ref="B231:D231"/>
    <mergeCell ref="F231:H231"/>
    <mergeCell ref="B232:H234"/>
    <mergeCell ref="B236:J236"/>
    <mergeCell ref="B237:D237"/>
    <mergeCell ref="E237:H237"/>
    <mergeCell ref="C224:D224"/>
    <mergeCell ref="C225:D225"/>
    <mergeCell ref="C226:D226"/>
    <mergeCell ref="C227:D227"/>
    <mergeCell ref="C228:D228"/>
    <mergeCell ref="C229:D229"/>
    <mergeCell ref="B220:D220"/>
    <mergeCell ref="E220:H220"/>
    <mergeCell ref="B221:D221"/>
    <mergeCell ref="E221:H221"/>
    <mergeCell ref="C222:D222"/>
    <mergeCell ref="C223:D223"/>
    <mergeCell ref="C212:D212"/>
    <mergeCell ref="B213:D213"/>
    <mergeCell ref="F213:H213"/>
    <mergeCell ref="B214:H216"/>
    <mergeCell ref="B218:J218"/>
    <mergeCell ref="B219:D219"/>
    <mergeCell ref="E219:H219"/>
    <mergeCell ref="C206:D206"/>
    <mergeCell ref="C207:D207"/>
    <mergeCell ref="C208:D208"/>
    <mergeCell ref="C209:D209"/>
    <mergeCell ref="C210:D210"/>
    <mergeCell ref="C211:D211"/>
    <mergeCell ref="B202:D202"/>
    <mergeCell ref="E202:H202"/>
    <mergeCell ref="B203:D203"/>
    <mergeCell ref="E203:H203"/>
    <mergeCell ref="C204:D204"/>
    <mergeCell ref="C205:D205"/>
    <mergeCell ref="B195:D195"/>
    <mergeCell ref="F195:H195"/>
    <mergeCell ref="B196:H198"/>
    <mergeCell ref="B200:J200"/>
    <mergeCell ref="B201:D201"/>
    <mergeCell ref="E201:H201"/>
    <mergeCell ref="C188:D188"/>
    <mergeCell ref="C189:D189"/>
    <mergeCell ref="C190:D190"/>
    <mergeCell ref="C191:D191"/>
    <mergeCell ref="C192:D192"/>
    <mergeCell ref="C193:D193"/>
    <mergeCell ref="C186:D186"/>
    <mergeCell ref="C187:D187"/>
    <mergeCell ref="I32:P32"/>
    <mergeCell ref="B33:C33"/>
    <mergeCell ref="D33:E33"/>
    <mergeCell ref="B182:J182"/>
    <mergeCell ref="B183:D183"/>
    <mergeCell ref="E183:H183"/>
    <mergeCell ref="C194:D194"/>
    <mergeCell ref="C66:D66"/>
    <mergeCell ref="C67:D67"/>
    <mergeCell ref="B75:D75"/>
    <mergeCell ref="E75:H75"/>
    <mergeCell ref="B76:D76"/>
    <mergeCell ref="E76:H76"/>
    <mergeCell ref="C78:D78"/>
    <mergeCell ref="C79:D79"/>
    <mergeCell ref="B92:J92"/>
    <mergeCell ref="B95:D95"/>
    <mergeCell ref="E95:H95"/>
    <mergeCell ref="C80:D80"/>
    <mergeCell ref="C81:D81"/>
    <mergeCell ref="C82:D82"/>
    <mergeCell ref="C83:D83"/>
    <mergeCell ref="A1:B1"/>
    <mergeCell ref="A32:A33"/>
    <mergeCell ref="B32:E32"/>
    <mergeCell ref="F32:F33"/>
    <mergeCell ref="G32:G33"/>
    <mergeCell ref="H32:H33"/>
    <mergeCell ref="B184:D184"/>
    <mergeCell ref="E184:H184"/>
    <mergeCell ref="B185:D185"/>
    <mergeCell ref="E185:H185"/>
    <mergeCell ref="B57:D57"/>
    <mergeCell ref="E57:H57"/>
    <mergeCell ref="B58:D58"/>
    <mergeCell ref="E58:H58"/>
    <mergeCell ref="C60:D60"/>
    <mergeCell ref="C61:D61"/>
    <mergeCell ref="C62:D62"/>
    <mergeCell ref="C63:D63"/>
    <mergeCell ref="C64:D64"/>
    <mergeCell ref="C65:D65"/>
    <mergeCell ref="E93:H93"/>
    <mergeCell ref="B94:D94"/>
    <mergeCell ref="E94:H94"/>
    <mergeCell ref="C96:D96"/>
    <mergeCell ref="C84:D84"/>
    <mergeCell ref="C85:D85"/>
    <mergeCell ref="C86:D86"/>
    <mergeCell ref="B87:D87"/>
    <mergeCell ref="F87:H87"/>
    <mergeCell ref="B88:H90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B93:D93"/>
    <mergeCell ref="E111:H111"/>
    <mergeCell ref="B112:D112"/>
    <mergeCell ref="E112:H112"/>
    <mergeCell ref="B105:D105"/>
    <mergeCell ref="F105:H105"/>
    <mergeCell ref="B106:H108"/>
    <mergeCell ref="B110:J110"/>
    <mergeCell ref="C121:D121"/>
    <mergeCell ref="B111:D111"/>
    <mergeCell ref="B131:D131"/>
    <mergeCell ref="B129:D129"/>
    <mergeCell ref="E129:H129"/>
    <mergeCell ref="B130:D130"/>
    <mergeCell ref="E130:H130"/>
    <mergeCell ref="C122:D122"/>
    <mergeCell ref="B123:D123"/>
    <mergeCell ref="F123:H123"/>
    <mergeCell ref="B124:H126"/>
    <mergeCell ref="B128:J128"/>
    <mergeCell ref="B113:D113"/>
    <mergeCell ref="E113:H113"/>
    <mergeCell ref="C114:D114"/>
    <mergeCell ref="C115:D115"/>
    <mergeCell ref="C116:D116"/>
    <mergeCell ref="C117:D117"/>
    <mergeCell ref="C118:D118"/>
    <mergeCell ref="C119:D119"/>
    <mergeCell ref="C120:D120"/>
    <mergeCell ref="B147:D147"/>
    <mergeCell ref="E147:H147"/>
    <mergeCell ref="B148:D148"/>
    <mergeCell ref="E148:H148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E165:H165"/>
    <mergeCell ref="B166:D166"/>
    <mergeCell ref="E166:H166"/>
    <mergeCell ref="B159:D159"/>
    <mergeCell ref="F159:H159"/>
    <mergeCell ref="B160:H162"/>
    <mergeCell ref="B164:J164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B56:J56"/>
    <mergeCell ref="B59:D59"/>
    <mergeCell ref="E59:H59"/>
    <mergeCell ref="C68:D68"/>
    <mergeCell ref="B69:D69"/>
    <mergeCell ref="F69:H69"/>
    <mergeCell ref="B70:H72"/>
    <mergeCell ref="B74:J74"/>
    <mergeCell ref="B77:D77"/>
    <mergeCell ref="E77:H77"/>
    <mergeCell ref="E167:H167"/>
    <mergeCell ref="C176:D176"/>
    <mergeCell ref="B177:D177"/>
    <mergeCell ref="F177:H177"/>
    <mergeCell ref="B178:H180"/>
    <mergeCell ref="E131:H131"/>
    <mergeCell ref="C140:D140"/>
    <mergeCell ref="B141:D141"/>
    <mergeCell ref="F141:H141"/>
    <mergeCell ref="B142:H144"/>
    <mergeCell ref="B146:J146"/>
    <mergeCell ref="B149:D149"/>
    <mergeCell ref="E149:H149"/>
    <mergeCell ref="C158:D158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B167:D167"/>
    <mergeCell ref="B165:D165"/>
  </mergeCells>
  <pageMargins left="0.511811024" right="0.511811024" top="0.78740157499999996" bottom="0.78740157499999996" header="0.31496062000000002" footer="0.31496062000000002"/>
  <pageSetup paperSize="9" scale="98" orientation="portrait" r:id="rId1"/>
  <rowBreaks count="6" manualBreakCount="6">
    <brk id="109" min="1" max="9" man="1"/>
    <brk id="163" min="1" max="9" man="1"/>
    <brk id="217" min="1" max="9" man="1"/>
    <brk id="271" min="1" max="9" man="1"/>
    <brk id="325" min="1" max="9" man="1"/>
    <brk id="379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INVENTARIO</vt:lpstr>
      <vt:lpstr>SEG. HOMOGENIOS - Sentido Norte</vt:lpstr>
      <vt:lpstr>SEG. HOMOGENIOS - Sentido Sul</vt:lpstr>
      <vt:lpstr>INVENTARIO!Area_de_impressao</vt:lpstr>
      <vt:lpstr>'SEG. HOMOGENIOS - Sentido Norte'!Area_de_impressao</vt:lpstr>
      <vt:lpstr>'SEG. HOMOGENIOS - Sentido Sul'!Area_de_impressao</vt:lpstr>
      <vt:lpstr>INVENTARIO!Titulos_de_impressao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Henrique Romano Salgado</cp:lastModifiedBy>
  <cp:lastPrinted>2012-01-23T12:07:55Z</cp:lastPrinted>
  <dcterms:created xsi:type="dcterms:W3CDTF">2009-11-11T12:51:47Z</dcterms:created>
  <dcterms:modified xsi:type="dcterms:W3CDTF">2012-01-23T12:17:16Z</dcterms:modified>
</cp:coreProperties>
</file>