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7125" tabRatio="795"/>
  </bookViews>
  <sheets>
    <sheet name="INVENTARIO" sheetId="1" r:id="rId1"/>
    <sheet name="SEG. HOMOGENIOS - Sentido Norte" sheetId="6" r:id="rId2"/>
    <sheet name="SEG. HOMOGENIOS - Sentido Sul" sheetId="5" r:id="rId3"/>
  </sheets>
  <definedNames>
    <definedName name="_xlnm.Print_Area" localSheetId="0">INVENTARIO!$A$1:$AB$96</definedName>
    <definedName name="_xlnm.Print_Area" localSheetId="1">'SEG. HOMOGENIOS - Sentido Norte'!$B$118:$J$585</definedName>
    <definedName name="_xlnm.Print_Area" localSheetId="2">'SEG. HOMOGENIOS - Sentido Sul'!$B$58:$J$381</definedName>
    <definedName name="_xlnm.Print_Titles" localSheetId="0">INVENTARIO!$1:$9</definedName>
  </definedNames>
  <calcPr calcId="124519"/>
</workbook>
</file>

<file path=xl/calcChain.xml><?xml version="1.0" encoding="utf-8"?>
<calcChain xmlns="http://schemas.openxmlformats.org/spreadsheetml/2006/main">
  <c r="H39" i="5"/>
  <c r="G580" i="6"/>
  <c r="G579"/>
  <c r="G578"/>
  <c r="G577"/>
  <c r="G576"/>
  <c r="G575"/>
  <c r="G574"/>
  <c r="G573"/>
  <c r="G562"/>
  <c r="G561"/>
  <c r="G560"/>
  <c r="G559"/>
  <c r="G558"/>
  <c r="G557"/>
  <c r="G556"/>
  <c r="G555"/>
  <c r="G544"/>
  <c r="G543"/>
  <c r="G542"/>
  <c r="G541"/>
  <c r="G540"/>
  <c r="G539"/>
  <c r="G538"/>
  <c r="G537"/>
  <c r="G526"/>
  <c r="G525"/>
  <c r="G524"/>
  <c r="G523"/>
  <c r="G522"/>
  <c r="G521"/>
  <c r="G520"/>
  <c r="G519"/>
  <c r="G508"/>
  <c r="G507"/>
  <c r="G506"/>
  <c r="G505"/>
  <c r="G504"/>
  <c r="G503"/>
  <c r="G502"/>
  <c r="G501"/>
  <c r="G490"/>
  <c r="G489"/>
  <c r="G488"/>
  <c r="G487"/>
  <c r="G486"/>
  <c r="G485"/>
  <c r="G484"/>
  <c r="G483"/>
  <c r="G472"/>
  <c r="G471"/>
  <c r="G470"/>
  <c r="G469"/>
  <c r="G468"/>
  <c r="G467"/>
  <c r="G466"/>
  <c r="G465"/>
  <c r="G454"/>
  <c r="G453"/>
  <c r="G452"/>
  <c r="G451"/>
  <c r="G450"/>
  <c r="G449"/>
  <c r="G448"/>
  <c r="G447"/>
  <c r="G436"/>
  <c r="G435"/>
  <c r="G434"/>
  <c r="G433"/>
  <c r="G432"/>
  <c r="G431"/>
  <c r="G430"/>
  <c r="G429"/>
  <c r="G418"/>
  <c r="G417"/>
  <c r="G416"/>
  <c r="G415"/>
  <c r="G414"/>
  <c r="G413"/>
  <c r="G412"/>
  <c r="G411"/>
  <c r="G400"/>
  <c r="G399"/>
  <c r="G398"/>
  <c r="G397"/>
  <c r="G396"/>
  <c r="G395"/>
  <c r="G394"/>
  <c r="G393"/>
  <c r="G382"/>
  <c r="G381"/>
  <c r="G380"/>
  <c r="G379"/>
  <c r="G378"/>
  <c r="G377"/>
  <c r="G376"/>
  <c r="G375"/>
  <c r="G364"/>
  <c r="G363"/>
  <c r="G362"/>
  <c r="G361"/>
  <c r="G360"/>
  <c r="G359"/>
  <c r="G358"/>
  <c r="G357"/>
  <c r="G346"/>
  <c r="G345"/>
  <c r="G344"/>
  <c r="G343"/>
  <c r="G342"/>
  <c r="G341"/>
  <c r="G340"/>
  <c r="G339"/>
  <c r="G328"/>
  <c r="G327"/>
  <c r="G326"/>
  <c r="G325"/>
  <c r="G324"/>
  <c r="G323"/>
  <c r="G322"/>
  <c r="G321"/>
  <c r="G310"/>
  <c r="G309"/>
  <c r="G308"/>
  <c r="G307"/>
  <c r="G306"/>
  <c r="G305"/>
  <c r="G304"/>
  <c r="G303"/>
  <c r="G292"/>
  <c r="G291"/>
  <c r="G290"/>
  <c r="G289"/>
  <c r="G288"/>
  <c r="G287"/>
  <c r="G286"/>
  <c r="G285"/>
  <c r="G274"/>
  <c r="G273"/>
  <c r="G272"/>
  <c r="G271"/>
  <c r="G270"/>
  <c r="G269"/>
  <c r="G268"/>
  <c r="G267"/>
  <c r="G256"/>
  <c r="G255"/>
  <c r="G254"/>
  <c r="G253"/>
  <c r="G252"/>
  <c r="G251"/>
  <c r="G250"/>
  <c r="G249"/>
  <c r="G238"/>
  <c r="G237"/>
  <c r="G236"/>
  <c r="G235"/>
  <c r="G234"/>
  <c r="G233"/>
  <c r="G232"/>
  <c r="G231"/>
  <c r="G220"/>
  <c r="G219"/>
  <c r="G218"/>
  <c r="G217"/>
  <c r="G216"/>
  <c r="G215"/>
  <c r="G214"/>
  <c r="G213"/>
  <c r="G202"/>
  <c r="G201"/>
  <c r="G200"/>
  <c r="G199"/>
  <c r="G198"/>
  <c r="G197"/>
  <c r="G196"/>
  <c r="G195"/>
  <c r="G184"/>
  <c r="G183"/>
  <c r="G182"/>
  <c r="G181"/>
  <c r="G180"/>
  <c r="G179"/>
  <c r="G178"/>
  <c r="G177"/>
  <c r="G166"/>
  <c r="G165"/>
  <c r="G164"/>
  <c r="G163"/>
  <c r="G162"/>
  <c r="G161"/>
  <c r="G160"/>
  <c r="G159"/>
  <c r="G148"/>
  <c r="G147"/>
  <c r="G146"/>
  <c r="G145"/>
  <c r="G144"/>
  <c r="G143"/>
  <c r="G142"/>
  <c r="G141"/>
  <c r="G130"/>
  <c r="G129"/>
  <c r="G128"/>
  <c r="G127"/>
  <c r="G126"/>
  <c r="G125"/>
  <c r="G124"/>
  <c r="G123"/>
  <c r="G376" i="5"/>
  <c r="G375"/>
  <c r="G374"/>
  <c r="G373"/>
  <c r="G372"/>
  <c r="G371"/>
  <c r="G370"/>
  <c r="G369"/>
  <c r="G358"/>
  <c r="G357"/>
  <c r="G356"/>
  <c r="G355"/>
  <c r="G354"/>
  <c r="G353"/>
  <c r="G352"/>
  <c r="G351"/>
  <c r="G340"/>
  <c r="G339"/>
  <c r="G338"/>
  <c r="G337"/>
  <c r="G336"/>
  <c r="G335"/>
  <c r="G334"/>
  <c r="G333"/>
  <c r="G322"/>
  <c r="G321"/>
  <c r="G320"/>
  <c r="G319"/>
  <c r="G318"/>
  <c r="G317"/>
  <c r="G316"/>
  <c r="G315"/>
  <c r="G304"/>
  <c r="G303"/>
  <c r="G302"/>
  <c r="G301"/>
  <c r="G300"/>
  <c r="G299"/>
  <c r="G298"/>
  <c r="G297"/>
  <c r="G286"/>
  <c r="G285"/>
  <c r="G284"/>
  <c r="G283"/>
  <c r="G282"/>
  <c r="G281"/>
  <c r="G280"/>
  <c r="G279"/>
  <c r="G268"/>
  <c r="G267"/>
  <c r="G266"/>
  <c r="G265"/>
  <c r="G264"/>
  <c r="G263"/>
  <c r="G262"/>
  <c r="G261"/>
  <c r="G250"/>
  <c r="G249"/>
  <c r="G248"/>
  <c r="G247"/>
  <c r="G246"/>
  <c r="G245"/>
  <c r="G244"/>
  <c r="G243"/>
  <c r="G232"/>
  <c r="G231"/>
  <c r="G230"/>
  <c r="G229"/>
  <c r="G228"/>
  <c r="G227"/>
  <c r="G226"/>
  <c r="G225"/>
  <c r="G214"/>
  <c r="G213"/>
  <c r="G212"/>
  <c r="G211"/>
  <c r="G210"/>
  <c r="G209"/>
  <c r="G208"/>
  <c r="G207"/>
  <c r="G196"/>
  <c r="G195"/>
  <c r="G194"/>
  <c r="G193"/>
  <c r="G192"/>
  <c r="G191"/>
  <c r="G190"/>
  <c r="G189"/>
  <c r="G178"/>
  <c r="G177"/>
  <c r="G176"/>
  <c r="G175"/>
  <c r="G174"/>
  <c r="G173"/>
  <c r="G172"/>
  <c r="G171"/>
  <c r="G160"/>
  <c r="G159"/>
  <c r="G158"/>
  <c r="G157"/>
  <c r="G156"/>
  <c r="G155"/>
  <c r="G154"/>
  <c r="G153"/>
  <c r="G142"/>
  <c r="G141"/>
  <c r="G140"/>
  <c r="G139"/>
  <c r="G138"/>
  <c r="G137"/>
  <c r="G136"/>
  <c r="G135"/>
  <c r="G124"/>
  <c r="G123"/>
  <c r="G122"/>
  <c r="G121"/>
  <c r="G120"/>
  <c r="G119"/>
  <c r="G118"/>
  <c r="G117"/>
  <c r="G85"/>
  <c r="G106"/>
  <c r="G105"/>
  <c r="G104"/>
  <c r="G103"/>
  <c r="G102"/>
  <c r="G101"/>
  <c r="G100"/>
  <c r="G99"/>
  <c r="G88"/>
  <c r="G87"/>
  <c r="G86"/>
  <c r="G84"/>
  <c r="G83"/>
  <c r="G82"/>
  <c r="G81"/>
  <c r="G70"/>
  <c r="G69"/>
  <c r="G68"/>
  <c r="G67"/>
  <c r="G66"/>
  <c r="G65"/>
  <c r="G64"/>
  <c r="G63"/>
  <c r="F40"/>
  <c r="I88"/>
  <c r="I87"/>
  <c r="I86"/>
  <c r="I85"/>
  <c r="I84"/>
  <c r="F83"/>
  <c r="I83" s="1"/>
  <c r="F82"/>
  <c r="I82" s="1"/>
  <c r="B82"/>
  <c r="B83" s="1"/>
  <c r="B84" s="1"/>
  <c r="B85" s="1"/>
  <c r="B86" s="1"/>
  <c r="B87" s="1"/>
  <c r="B88" s="1"/>
  <c r="F81"/>
  <c r="I81" s="1"/>
  <c r="I70"/>
  <c r="I69"/>
  <c r="I68"/>
  <c r="I67"/>
  <c r="I66"/>
  <c r="F65"/>
  <c r="I65" s="1"/>
  <c r="F64"/>
  <c r="I64" s="1"/>
  <c r="B64"/>
  <c r="B65" s="1"/>
  <c r="B66" s="1"/>
  <c r="B67" s="1"/>
  <c r="B68" s="1"/>
  <c r="B69" s="1"/>
  <c r="B70" s="1"/>
  <c r="F63"/>
  <c r="AL33" i="1"/>
  <c r="AG33"/>
  <c r="AE33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10"/>
  <c r="F41" i="5"/>
  <c r="G41" s="1"/>
  <c r="G40"/>
  <c r="AD10" i="1"/>
  <c r="F91" i="6"/>
  <c r="F125"/>
  <c r="I125" s="1"/>
  <c r="F124"/>
  <c r="I124" s="1"/>
  <c r="F123"/>
  <c r="I123" s="1"/>
  <c r="I202"/>
  <c r="I201"/>
  <c r="I200"/>
  <c r="I199"/>
  <c r="I198"/>
  <c r="F197"/>
  <c r="F196"/>
  <c r="B196"/>
  <c r="B197" s="1"/>
  <c r="B198" s="1"/>
  <c r="B199" s="1"/>
  <c r="B200" s="1"/>
  <c r="B201" s="1"/>
  <c r="B202" s="1"/>
  <c r="F195"/>
  <c r="I184"/>
  <c r="I183"/>
  <c r="I182"/>
  <c r="I181"/>
  <c r="I180"/>
  <c r="F179"/>
  <c r="F178"/>
  <c r="B178"/>
  <c r="B179" s="1"/>
  <c r="B180" s="1"/>
  <c r="B181" s="1"/>
  <c r="B182" s="1"/>
  <c r="B183" s="1"/>
  <c r="B184" s="1"/>
  <c r="F177"/>
  <c r="I177" s="1"/>
  <c r="I166"/>
  <c r="I165"/>
  <c r="I164"/>
  <c r="I163"/>
  <c r="I162"/>
  <c r="F161"/>
  <c r="F160"/>
  <c r="B160"/>
  <c r="B161" s="1"/>
  <c r="B162" s="1"/>
  <c r="B163" s="1"/>
  <c r="B164" s="1"/>
  <c r="B165" s="1"/>
  <c r="B166" s="1"/>
  <c r="F159"/>
  <c r="I148"/>
  <c r="I147"/>
  <c r="I146"/>
  <c r="I145"/>
  <c r="I144"/>
  <c r="F143"/>
  <c r="F142"/>
  <c r="B142"/>
  <c r="B143" s="1"/>
  <c r="B144" s="1"/>
  <c r="B145" s="1"/>
  <c r="B146" s="1"/>
  <c r="B147" s="1"/>
  <c r="B148" s="1"/>
  <c r="F141"/>
  <c r="I130"/>
  <c r="I129"/>
  <c r="I128"/>
  <c r="I127"/>
  <c r="I126"/>
  <c r="B124"/>
  <c r="B125" s="1"/>
  <c r="B126" s="1"/>
  <c r="B127" s="1"/>
  <c r="B128" s="1"/>
  <c r="B129" s="1"/>
  <c r="B130" s="1"/>
  <c r="F94"/>
  <c r="G94" s="1"/>
  <c r="F93"/>
  <c r="G93" s="1"/>
  <c r="F92"/>
  <c r="G92" s="1"/>
  <c r="G91"/>
  <c r="F90"/>
  <c r="G90" s="1"/>
  <c r="F1"/>
  <c r="D8" s="1"/>
  <c r="F1" i="5"/>
  <c r="D7" s="1"/>
  <c r="I106"/>
  <c r="I105"/>
  <c r="I104"/>
  <c r="I103"/>
  <c r="I102"/>
  <c r="F101"/>
  <c r="F100"/>
  <c r="B100"/>
  <c r="B101" s="1"/>
  <c r="B102" s="1"/>
  <c r="B103" s="1"/>
  <c r="B104" s="1"/>
  <c r="B105" s="1"/>
  <c r="B106" s="1"/>
  <c r="F99"/>
  <c r="F39"/>
  <c r="G39" s="1"/>
  <c r="AD32" i="1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I89" i="5" l="1"/>
  <c r="H40" s="1"/>
  <c r="I63"/>
  <c r="I71" s="1"/>
  <c r="I131" i="6"/>
  <c r="H90" s="1"/>
  <c r="I178"/>
  <c r="I159"/>
  <c r="I160"/>
  <c r="I196"/>
  <c r="I161"/>
  <c r="I179"/>
  <c r="I195"/>
  <c r="I203" s="1"/>
  <c r="H94" s="1"/>
  <c r="I197"/>
  <c r="I101" i="5"/>
  <c r="I99"/>
  <c r="I100"/>
  <c r="I142" i="6"/>
  <c r="I141"/>
  <c r="I143"/>
  <c r="D18"/>
  <c r="D16"/>
  <c r="D14"/>
  <c r="D12"/>
  <c r="D10"/>
  <c r="D19"/>
  <c r="D17"/>
  <c r="D15"/>
  <c r="D13"/>
  <c r="D11"/>
  <c r="D9"/>
  <c r="D3"/>
  <c r="D5"/>
  <c r="D7"/>
  <c r="D2"/>
  <c r="E2" s="1"/>
  <c r="E3" s="1"/>
  <c r="E4" s="1"/>
  <c r="E5" s="1"/>
  <c r="D4"/>
  <c r="D6"/>
  <c r="D4" i="5"/>
  <c r="D6"/>
  <c r="D2"/>
  <c r="E2" s="1"/>
  <c r="D3"/>
  <c r="D5"/>
  <c r="I185" i="6" l="1"/>
  <c r="H93" s="1"/>
  <c r="I149"/>
  <c r="H91" s="1"/>
  <c r="I167"/>
  <c r="H92" s="1"/>
  <c r="I107" i="5"/>
  <c r="H41" s="1"/>
  <c r="E6" i="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3" i="5"/>
  <c r="E4" s="1"/>
  <c r="E5" s="1"/>
  <c r="E6" s="1"/>
  <c r="E7" s="1"/>
  <c r="F45" l="1"/>
  <c r="I376"/>
  <c r="I375"/>
  <c r="I374"/>
  <c r="I373"/>
  <c r="I372"/>
  <c r="F371"/>
  <c r="F370"/>
  <c r="B370"/>
  <c r="B371" s="1"/>
  <c r="B372" s="1"/>
  <c r="B373" s="1"/>
  <c r="B374" s="1"/>
  <c r="B375" s="1"/>
  <c r="B376" s="1"/>
  <c r="F369"/>
  <c r="I358"/>
  <c r="I357"/>
  <c r="I356"/>
  <c r="I355"/>
  <c r="I354"/>
  <c r="F353"/>
  <c r="F352"/>
  <c r="B352"/>
  <c r="B353" s="1"/>
  <c r="B354" s="1"/>
  <c r="B355" s="1"/>
  <c r="B356" s="1"/>
  <c r="B357" s="1"/>
  <c r="B358" s="1"/>
  <c r="F351"/>
  <c r="I340"/>
  <c r="I339"/>
  <c r="I338"/>
  <c r="I337"/>
  <c r="I336"/>
  <c r="F335"/>
  <c r="F334"/>
  <c r="B334"/>
  <c r="B335" s="1"/>
  <c r="B336" s="1"/>
  <c r="B337" s="1"/>
  <c r="B338" s="1"/>
  <c r="B339" s="1"/>
  <c r="B340" s="1"/>
  <c r="F333"/>
  <c r="I322"/>
  <c r="I321"/>
  <c r="I320"/>
  <c r="I319"/>
  <c r="I318"/>
  <c r="F317"/>
  <c r="F316"/>
  <c r="B316"/>
  <c r="B317" s="1"/>
  <c r="B318" s="1"/>
  <c r="B319" s="1"/>
  <c r="B320" s="1"/>
  <c r="B321" s="1"/>
  <c r="B322" s="1"/>
  <c r="F315"/>
  <c r="F43"/>
  <c r="G43" s="1"/>
  <c r="F44"/>
  <c r="G44" s="1"/>
  <c r="G45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D8"/>
  <c r="E8" s="1"/>
  <c r="I317" l="1"/>
  <c r="I333"/>
  <c r="I334"/>
  <c r="I353"/>
  <c r="I369"/>
  <c r="I370"/>
  <c r="I315"/>
  <c r="I316"/>
  <c r="I335"/>
  <c r="I351"/>
  <c r="I352"/>
  <c r="I371"/>
  <c r="D23"/>
  <c r="D19"/>
  <c r="D15"/>
  <c r="D11"/>
  <c r="D25"/>
  <c r="D21"/>
  <c r="D17"/>
  <c r="D13"/>
  <c r="D9"/>
  <c r="E9" s="1"/>
  <c r="D26"/>
  <c r="D24"/>
  <c r="D22"/>
  <c r="D20"/>
  <c r="D18"/>
  <c r="D16"/>
  <c r="D14"/>
  <c r="D12"/>
  <c r="D10"/>
  <c r="I580" i="6"/>
  <c r="I579"/>
  <c r="I578"/>
  <c r="I577"/>
  <c r="I576"/>
  <c r="F575"/>
  <c r="F574"/>
  <c r="B574"/>
  <c r="B575" s="1"/>
  <c r="B576" s="1"/>
  <c r="B577" s="1"/>
  <c r="B578" s="1"/>
  <c r="B579" s="1"/>
  <c r="B580" s="1"/>
  <c r="F573"/>
  <c r="I562"/>
  <c r="I561"/>
  <c r="I560"/>
  <c r="I559"/>
  <c r="I558"/>
  <c r="F557"/>
  <c r="F556"/>
  <c r="B556"/>
  <c r="B557" s="1"/>
  <c r="B558" s="1"/>
  <c r="B559" s="1"/>
  <c r="B560" s="1"/>
  <c r="B561" s="1"/>
  <c r="B562" s="1"/>
  <c r="F555"/>
  <c r="I544"/>
  <c r="I543"/>
  <c r="I542"/>
  <c r="I541"/>
  <c r="I540"/>
  <c r="F539"/>
  <c r="F538"/>
  <c r="B538"/>
  <c r="B539" s="1"/>
  <c r="B540" s="1"/>
  <c r="B541" s="1"/>
  <c r="B542" s="1"/>
  <c r="B543" s="1"/>
  <c r="B544" s="1"/>
  <c r="F537"/>
  <c r="I526"/>
  <c r="I525"/>
  <c r="I524"/>
  <c r="I523"/>
  <c r="I522"/>
  <c r="F521"/>
  <c r="F520"/>
  <c r="B520"/>
  <c r="B521" s="1"/>
  <c r="B522" s="1"/>
  <c r="B523" s="1"/>
  <c r="B524" s="1"/>
  <c r="B525" s="1"/>
  <c r="B526" s="1"/>
  <c r="F519"/>
  <c r="I508"/>
  <c r="I507"/>
  <c r="I506"/>
  <c r="I505"/>
  <c r="I504"/>
  <c r="F503"/>
  <c r="F502"/>
  <c r="B502"/>
  <c r="B503" s="1"/>
  <c r="B504" s="1"/>
  <c r="B505" s="1"/>
  <c r="B506" s="1"/>
  <c r="B507" s="1"/>
  <c r="B508" s="1"/>
  <c r="F501"/>
  <c r="I490"/>
  <c r="I489"/>
  <c r="I488"/>
  <c r="I487"/>
  <c r="I486"/>
  <c r="F485"/>
  <c r="F484"/>
  <c r="B484"/>
  <c r="B485" s="1"/>
  <c r="B486" s="1"/>
  <c r="B487" s="1"/>
  <c r="B488" s="1"/>
  <c r="B489" s="1"/>
  <c r="B490" s="1"/>
  <c r="F483"/>
  <c r="I472"/>
  <c r="I471"/>
  <c r="I470"/>
  <c r="I469"/>
  <c r="I468"/>
  <c r="F467"/>
  <c r="F466"/>
  <c r="B466"/>
  <c r="B467" s="1"/>
  <c r="B468" s="1"/>
  <c r="B469" s="1"/>
  <c r="B470" s="1"/>
  <c r="B471" s="1"/>
  <c r="B472" s="1"/>
  <c r="F465"/>
  <c r="I454"/>
  <c r="I453"/>
  <c r="I452"/>
  <c r="I451"/>
  <c r="I450"/>
  <c r="F449"/>
  <c r="F448"/>
  <c r="B448"/>
  <c r="B449" s="1"/>
  <c r="B450" s="1"/>
  <c r="B451" s="1"/>
  <c r="B452" s="1"/>
  <c r="B453" s="1"/>
  <c r="B454" s="1"/>
  <c r="F447"/>
  <c r="I436"/>
  <c r="I435"/>
  <c r="I434"/>
  <c r="I433"/>
  <c r="I432"/>
  <c r="F431"/>
  <c r="F430"/>
  <c r="B430"/>
  <c r="B431" s="1"/>
  <c r="B432" s="1"/>
  <c r="B433" s="1"/>
  <c r="B434" s="1"/>
  <c r="B435" s="1"/>
  <c r="B436" s="1"/>
  <c r="F429"/>
  <c r="I418"/>
  <c r="I417"/>
  <c r="I416"/>
  <c r="I415"/>
  <c r="I414"/>
  <c r="F413"/>
  <c r="F412"/>
  <c r="B412"/>
  <c r="B413" s="1"/>
  <c r="B414" s="1"/>
  <c r="B415" s="1"/>
  <c r="B416" s="1"/>
  <c r="B417" s="1"/>
  <c r="B418" s="1"/>
  <c r="F411"/>
  <c r="F112"/>
  <c r="G112" s="1"/>
  <c r="F113"/>
  <c r="F114"/>
  <c r="G113"/>
  <c r="G114"/>
  <c r="G115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I300" i="5"/>
  <c r="F299"/>
  <c r="F298"/>
  <c r="B298"/>
  <c r="F297"/>
  <c r="I285"/>
  <c r="F281"/>
  <c r="F280"/>
  <c r="B280"/>
  <c r="F279"/>
  <c r="I268"/>
  <c r="I264"/>
  <c r="F263"/>
  <c r="F262"/>
  <c r="B262"/>
  <c r="F261"/>
  <c r="I249"/>
  <c r="F245"/>
  <c r="F244"/>
  <c r="B244"/>
  <c r="F243"/>
  <c r="I232"/>
  <c r="I228"/>
  <c r="F227"/>
  <c r="F226"/>
  <c r="B226"/>
  <c r="F225"/>
  <c r="I213"/>
  <c r="F209"/>
  <c r="F208"/>
  <c r="B208"/>
  <c r="F207"/>
  <c r="F191"/>
  <c r="F190"/>
  <c r="B190"/>
  <c r="F189"/>
  <c r="F173"/>
  <c r="F172"/>
  <c r="B172"/>
  <c r="F171"/>
  <c r="I157"/>
  <c r="F155"/>
  <c r="F154"/>
  <c r="B154"/>
  <c r="F153"/>
  <c r="I140"/>
  <c r="F137"/>
  <c r="F136"/>
  <c r="B136"/>
  <c r="F135"/>
  <c r="I121"/>
  <c r="F119"/>
  <c r="F118"/>
  <c r="B118"/>
  <c r="F117"/>
  <c r="F56"/>
  <c r="F55"/>
  <c r="F54"/>
  <c r="F42"/>
  <c r="I359" l="1"/>
  <c r="H55" s="1"/>
  <c r="I413" i="6"/>
  <c r="I429"/>
  <c r="I430"/>
  <c r="I449"/>
  <c r="I465"/>
  <c r="I466"/>
  <c r="I485"/>
  <c r="I501"/>
  <c r="I502"/>
  <c r="I521"/>
  <c r="I537"/>
  <c r="I538"/>
  <c r="I557"/>
  <c r="I573"/>
  <c r="I574"/>
  <c r="I411"/>
  <c r="I412"/>
  <c r="I431"/>
  <c r="I447"/>
  <c r="I448"/>
  <c r="I467"/>
  <c r="I483"/>
  <c r="I484"/>
  <c r="I503"/>
  <c r="I519"/>
  <c r="I527" s="1"/>
  <c r="H112" s="1"/>
  <c r="I520"/>
  <c r="I539"/>
  <c r="I555"/>
  <c r="I556"/>
  <c r="I575"/>
  <c r="I323" i="5"/>
  <c r="H53" s="1"/>
  <c r="I377"/>
  <c r="H56" s="1"/>
  <c r="I341"/>
  <c r="H54" s="1"/>
  <c r="E10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B137"/>
  <c r="I136"/>
  <c r="B138"/>
  <c r="B139" s="1"/>
  <c r="B140" s="1"/>
  <c r="B173"/>
  <c r="I172" s="1"/>
  <c r="B191"/>
  <c r="B209"/>
  <c r="I208" s="1"/>
  <c r="B245"/>
  <c r="B281"/>
  <c r="B282" s="1"/>
  <c r="B119"/>
  <c r="I123"/>
  <c r="I135"/>
  <c r="I138"/>
  <c r="I142"/>
  <c r="B155"/>
  <c r="I159"/>
  <c r="I171"/>
  <c r="B192"/>
  <c r="B227"/>
  <c r="B228" s="1"/>
  <c r="I230"/>
  <c r="B246"/>
  <c r="B247" s="1"/>
  <c r="I247"/>
  <c r="I261"/>
  <c r="B263"/>
  <c r="I262" s="1"/>
  <c r="I266"/>
  <c r="I283"/>
  <c r="I297"/>
  <c r="B299"/>
  <c r="I298" s="1"/>
  <c r="I302"/>
  <c r="F395" i="6"/>
  <c r="F394"/>
  <c r="B394"/>
  <c r="F393"/>
  <c r="I379"/>
  <c r="F377"/>
  <c r="F376"/>
  <c r="B376"/>
  <c r="F375"/>
  <c r="F359"/>
  <c r="F358"/>
  <c r="B358"/>
  <c r="F357"/>
  <c r="F341"/>
  <c r="F340"/>
  <c r="B340"/>
  <c r="F339"/>
  <c r="I325"/>
  <c r="F323"/>
  <c r="F322"/>
  <c r="B322"/>
  <c r="F321"/>
  <c r="F305"/>
  <c r="F304"/>
  <c r="B304"/>
  <c r="F303"/>
  <c r="F287"/>
  <c r="F286"/>
  <c r="B286"/>
  <c r="F285"/>
  <c r="F269"/>
  <c r="F268"/>
  <c r="B268"/>
  <c r="F267"/>
  <c r="F251"/>
  <c r="F250"/>
  <c r="B250"/>
  <c r="F249"/>
  <c r="F233"/>
  <c r="F232"/>
  <c r="B232"/>
  <c r="F231"/>
  <c r="F215"/>
  <c r="F214"/>
  <c r="B214"/>
  <c r="F213"/>
  <c r="F111"/>
  <c r="F110"/>
  <c r="F109"/>
  <c r="G109" s="1"/>
  <c r="F108"/>
  <c r="F107"/>
  <c r="F106"/>
  <c r="AD96" i="1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I455" i="6" l="1"/>
  <c r="H108" s="1"/>
  <c r="I563"/>
  <c r="H114" s="1"/>
  <c r="I491"/>
  <c r="H110" s="1"/>
  <c r="I419"/>
  <c r="H106" s="1"/>
  <c r="I545"/>
  <c r="H113" s="1"/>
  <c r="I473"/>
  <c r="H109" s="1"/>
  <c r="I581"/>
  <c r="H115" s="1"/>
  <c r="I509"/>
  <c r="H111" s="1"/>
  <c r="I437"/>
  <c r="H107" s="1"/>
  <c r="B210" i="5"/>
  <c r="B211" s="1"/>
  <c r="I210" s="1"/>
  <c r="I139"/>
  <c r="B141"/>
  <c r="B142" s="1"/>
  <c r="I141" s="1"/>
  <c r="B264"/>
  <c r="I263" s="1"/>
  <c r="I304"/>
  <c r="I246"/>
  <c r="B248"/>
  <c r="B249" s="1"/>
  <c r="I227"/>
  <c r="B229"/>
  <c r="B230" s="1"/>
  <c r="B300"/>
  <c r="B265"/>
  <c r="B266" s="1"/>
  <c r="B283"/>
  <c r="B212"/>
  <c r="B174"/>
  <c r="B156"/>
  <c r="I137"/>
  <c r="I143" s="1"/>
  <c r="H43" s="1"/>
  <c r="B120"/>
  <c r="G56"/>
  <c r="I209"/>
  <c r="B193"/>
  <c r="B215" i="6"/>
  <c r="B269"/>
  <c r="B287"/>
  <c r="B305"/>
  <c r="B341"/>
  <c r="B359"/>
  <c r="B395"/>
  <c r="I213"/>
  <c r="B216"/>
  <c r="B233"/>
  <c r="I249"/>
  <c r="B251"/>
  <c r="B252" s="1"/>
  <c r="B270"/>
  <c r="B288"/>
  <c r="B306"/>
  <c r="B323"/>
  <c r="B324" s="1"/>
  <c r="B342"/>
  <c r="B343" s="1"/>
  <c r="B360"/>
  <c r="B377"/>
  <c r="B396"/>
  <c r="I397"/>
  <c r="D20"/>
  <c r="E20" s="1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2"/>
  <c r="D24"/>
  <c r="D21"/>
  <c r="D23"/>
  <c r="D63"/>
  <c r="AD33" i="1"/>
  <c r="H105" i="6" l="1"/>
  <c r="E2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G54" i="5"/>
  <c r="B121"/>
  <c r="B157"/>
  <c r="I282"/>
  <c r="B284"/>
  <c r="B285" s="1"/>
  <c r="I265"/>
  <c r="B267"/>
  <c r="B268" s="1"/>
  <c r="I267" s="1"/>
  <c r="I299"/>
  <c r="B301"/>
  <c r="B302" s="1"/>
  <c r="I192"/>
  <c r="B194"/>
  <c r="I173"/>
  <c r="B175"/>
  <c r="I211"/>
  <c r="B213"/>
  <c r="I229"/>
  <c r="B231"/>
  <c r="B232" s="1"/>
  <c r="I231" s="1"/>
  <c r="I248"/>
  <c r="B250"/>
  <c r="B325" i="6"/>
  <c r="I342"/>
  <c r="B344"/>
  <c r="B253"/>
  <c r="I220"/>
  <c r="G106"/>
  <c r="B361"/>
  <c r="B217"/>
  <c r="B397"/>
  <c r="B378"/>
  <c r="B307"/>
  <c r="B289"/>
  <c r="B271"/>
  <c r="B234"/>
  <c r="G108"/>
  <c r="I269" i="5" l="1"/>
  <c r="I212"/>
  <c r="B214"/>
  <c r="I174"/>
  <c r="B176"/>
  <c r="I193"/>
  <c r="B195"/>
  <c r="I301"/>
  <c r="B303"/>
  <c r="B304" s="1"/>
  <c r="I303" s="1"/>
  <c r="I305" s="1"/>
  <c r="H52" s="1"/>
  <c r="I284"/>
  <c r="B286"/>
  <c r="I156"/>
  <c r="B158"/>
  <c r="B159" s="1"/>
  <c r="I120"/>
  <c r="B122"/>
  <c r="B123" s="1"/>
  <c r="B235" i="6"/>
  <c r="I288"/>
  <c r="B290"/>
  <c r="B379"/>
  <c r="I270"/>
  <c r="B272"/>
  <c r="I306"/>
  <c r="B308"/>
  <c r="I396"/>
  <c r="B398"/>
  <c r="B399" s="1"/>
  <c r="I216"/>
  <c r="B218"/>
  <c r="I360"/>
  <c r="B362"/>
  <c r="I252"/>
  <c r="B254"/>
  <c r="I343"/>
  <c r="B345"/>
  <c r="I324"/>
  <c r="B326"/>
  <c r="B327" s="1"/>
  <c r="H50" i="5" l="1"/>
  <c r="I122"/>
  <c r="B124"/>
  <c r="I158"/>
  <c r="B160"/>
  <c r="I194"/>
  <c r="B196"/>
  <c r="I195" s="1"/>
  <c r="I175"/>
  <c r="B177"/>
  <c r="I326" i="6"/>
  <c r="B328"/>
  <c r="I327" s="1"/>
  <c r="I344"/>
  <c r="B346"/>
  <c r="I345" s="1"/>
  <c r="I253"/>
  <c r="B255"/>
  <c r="I361"/>
  <c r="B363"/>
  <c r="I217"/>
  <c r="B219"/>
  <c r="I398"/>
  <c r="B400"/>
  <c r="I399" s="1"/>
  <c r="I307"/>
  <c r="B309"/>
  <c r="I271"/>
  <c r="B273"/>
  <c r="I378"/>
  <c r="B380"/>
  <c r="B381" s="1"/>
  <c r="I289"/>
  <c r="B291"/>
  <c r="I234"/>
  <c r="B236"/>
  <c r="I176" i="5" l="1"/>
  <c r="B178"/>
  <c r="I177" s="1"/>
  <c r="I235" i="6"/>
  <c r="B237"/>
  <c r="I290"/>
  <c r="B292"/>
  <c r="I291" s="1"/>
  <c r="I380"/>
  <c r="B382"/>
  <c r="I381" s="1"/>
  <c r="I272"/>
  <c r="B274"/>
  <c r="I273" s="1"/>
  <c r="I308"/>
  <c r="B310"/>
  <c r="I309" s="1"/>
  <c r="I218"/>
  <c r="B220"/>
  <c r="I219" s="1"/>
  <c r="I362"/>
  <c r="B364"/>
  <c r="I363" s="1"/>
  <c r="I254"/>
  <c r="B256"/>
  <c r="I255" s="1"/>
  <c r="I236" l="1"/>
  <c r="B238"/>
  <c r="I237" s="1"/>
  <c r="I377"/>
  <c r="I233"/>
  <c r="I340"/>
  <c r="I250"/>
  <c r="I305"/>
  <c r="I341"/>
  <c r="I268"/>
  <c r="I304"/>
  <c r="I394"/>
  <c r="I232"/>
  <c r="I359"/>
  <c r="I395"/>
  <c r="I251"/>
  <c r="I323"/>
  <c r="I214"/>
  <c r="I358"/>
  <c r="I269"/>
  <c r="I322"/>
  <c r="I286"/>
  <c r="I215"/>
  <c r="I287"/>
  <c r="I376"/>
  <c r="I321"/>
  <c r="I375"/>
  <c r="I382"/>
  <c r="I328"/>
  <c r="I231"/>
  <c r="G107"/>
  <c r="I238"/>
  <c r="I357"/>
  <c r="I339"/>
  <c r="I364"/>
  <c r="I267"/>
  <c r="I274"/>
  <c r="I393"/>
  <c r="I346"/>
  <c r="I285"/>
  <c r="G110"/>
  <c r="I292"/>
  <c r="I303"/>
  <c r="I400"/>
  <c r="G111"/>
  <c r="I310"/>
  <c r="I256"/>
  <c r="I257" l="1"/>
  <c r="H97" s="1"/>
  <c r="I347"/>
  <c r="H102" s="1"/>
  <c r="I239"/>
  <c r="H96" s="1"/>
  <c r="I329"/>
  <c r="H101" s="1"/>
  <c r="I221"/>
  <c r="H95" s="1"/>
  <c r="I365"/>
  <c r="H103" s="1"/>
  <c r="I383"/>
  <c r="H104" s="1"/>
  <c r="I401"/>
  <c r="I311"/>
  <c r="H100" s="1"/>
  <c r="I293"/>
  <c r="H99" s="1"/>
  <c r="I275"/>
  <c r="H98" s="1"/>
  <c r="I155" i="5"/>
  <c r="I119"/>
  <c r="I280"/>
  <c r="I226"/>
  <c r="I190"/>
  <c r="I154"/>
  <c r="I244"/>
  <c r="I245"/>
  <c r="I118"/>
  <c r="I191"/>
  <c r="I281"/>
  <c r="I225"/>
  <c r="I233" s="1"/>
  <c r="H48" s="1"/>
  <c r="I153"/>
  <c r="I117"/>
  <c r="I279"/>
  <c r="I286"/>
  <c r="I207"/>
  <c r="I214"/>
  <c r="I243"/>
  <c r="I189"/>
  <c r="I196"/>
  <c r="G42"/>
  <c r="I124"/>
  <c r="I250"/>
  <c r="G55"/>
  <c r="I160"/>
  <c r="I178"/>
  <c r="I179" s="1"/>
  <c r="H45" s="1"/>
  <c r="I197" l="1"/>
  <c r="H46" s="1"/>
  <c r="I215"/>
  <c r="H47" s="1"/>
  <c r="I125"/>
  <c r="H42" s="1"/>
  <c r="I251"/>
  <c r="H49" s="1"/>
  <c r="I287"/>
  <c r="H51" s="1"/>
  <c r="I161"/>
  <c r="H44" s="1"/>
</calcChain>
</file>

<file path=xl/sharedStrings.xml><?xml version="1.0" encoding="utf-8"?>
<sst xmlns="http://schemas.openxmlformats.org/spreadsheetml/2006/main" count="2032" uniqueCount="190">
  <si>
    <t>INVENTÁRIO DO ESTADO  DA SUPERFÍCIE DO PAVIMENTO</t>
  </si>
  <si>
    <t>RODOVIA:</t>
  </si>
  <si>
    <t>FOLHA: 1</t>
  </si>
  <si>
    <t>TRECHO:</t>
  </si>
  <si>
    <t>ESTACA OU QUILOMETRO</t>
  </si>
  <si>
    <t>SUBTRECHO:</t>
  </si>
  <si>
    <t>DATA:</t>
  </si>
  <si>
    <t>ESTACA OU      KM</t>
  </si>
  <si>
    <t>SEÇÃO TERRAP</t>
  </si>
  <si>
    <t>OK</t>
  </si>
  <si>
    <t>TRINCAS</t>
  </si>
  <si>
    <t>AFUNDAMENTO</t>
  </si>
  <si>
    <t>OUTROS DEFEITOS</t>
  </si>
  <si>
    <t>TRINCAS RODAS</t>
  </si>
  <si>
    <t>OBSERVAÇÃO</t>
  </si>
  <si>
    <t>ISOLADAS</t>
  </si>
  <si>
    <t>INTERCALADAS</t>
  </si>
  <si>
    <t>PLASTICO</t>
  </si>
  <si>
    <t>CONSOLID.</t>
  </si>
  <si>
    <t>F I          1</t>
  </si>
  <si>
    <t>TTC         1</t>
  </si>
  <si>
    <t>TTL          1</t>
  </si>
  <si>
    <t>TLC         1</t>
  </si>
  <si>
    <t>TLL          1</t>
  </si>
  <si>
    <t>TRR          1</t>
  </si>
  <si>
    <t>FC-2</t>
  </si>
  <si>
    <t>FC-3</t>
  </si>
  <si>
    <t>ALP      4</t>
  </si>
  <si>
    <t>ATP      4</t>
  </si>
  <si>
    <t>ALC      4</t>
  </si>
  <si>
    <t>ATC      4</t>
  </si>
  <si>
    <t>O          5</t>
  </si>
  <si>
    <t>P          5</t>
  </si>
  <si>
    <t>E          5</t>
  </si>
  <si>
    <t>EX          6</t>
  </si>
  <si>
    <t>D          7</t>
  </si>
  <si>
    <t>R         8</t>
  </si>
  <si>
    <t>TRI mm</t>
  </si>
  <si>
    <t>TRE mm</t>
  </si>
  <si>
    <t>J            2</t>
  </si>
  <si>
    <t>TB           2</t>
  </si>
  <si>
    <t>JE           3</t>
  </si>
  <si>
    <t>TBE           3</t>
  </si>
  <si>
    <t>Bruno Passos  /  Priscila Araújo</t>
  </si>
  <si>
    <t>OPERADORES:</t>
  </si>
  <si>
    <t>NOVEMBRO/2009</t>
  </si>
  <si>
    <t>REVESTIMENTO:</t>
  </si>
  <si>
    <t>Estacas</t>
  </si>
  <si>
    <t>IGIp</t>
  </si>
  <si>
    <t>Parâmetro - Média</t>
  </si>
  <si>
    <t>Difença acumulada</t>
  </si>
  <si>
    <t>Segmento</t>
  </si>
  <si>
    <t>Nº de estacas</t>
  </si>
  <si>
    <t>Metragem</t>
  </si>
  <si>
    <t>Média IGGp</t>
  </si>
  <si>
    <t>Parâmetros</t>
  </si>
  <si>
    <t xml:space="preserve">inicio </t>
  </si>
  <si>
    <t>fim</t>
  </si>
  <si>
    <t>F1</t>
  </si>
  <si>
    <t>F2</t>
  </si>
  <si>
    <t>F3</t>
  </si>
  <si>
    <t>A</t>
  </si>
  <si>
    <t>O,P,E</t>
  </si>
  <si>
    <t>EX</t>
  </si>
  <si>
    <t>D</t>
  </si>
  <si>
    <t>R</t>
  </si>
  <si>
    <t>ESTACA OU KM</t>
  </si>
  <si>
    <t>Item</t>
  </si>
  <si>
    <t>Natureza do Defeito</t>
  </si>
  <si>
    <t>Fa</t>
  </si>
  <si>
    <t>Fac</t>
  </si>
  <si>
    <t>Fr</t>
  </si>
  <si>
    <t>Fator de Poderação</t>
  </si>
  <si>
    <t>IGI</t>
  </si>
  <si>
    <t>Observações</t>
  </si>
  <si>
    <t>Trincas Isoladas FI, TCC, TTL, TLC, TLL, TRR</t>
  </si>
  <si>
    <t>(FC – 2) J, TB</t>
  </si>
  <si>
    <t>(FC – 3) JE, TBE</t>
  </si>
  <si>
    <t>ALP, ATP, ALC, ATC</t>
  </si>
  <si>
    <t>O, P, E</t>
  </si>
  <si>
    <t>N</t>
  </si>
  <si>
    <t>Σ IND. GRAVID. IND. = IGGp</t>
  </si>
  <si>
    <t>Conceito</t>
  </si>
  <si>
    <t>Operador</t>
  </si>
  <si>
    <t>Cálculo</t>
  </si>
  <si>
    <t>Visto</t>
  </si>
  <si>
    <t>x</t>
  </si>
  <si>
    <t>Tarumã Vila Olímpica</t>
  </si>
  <si>
    <t>Eixo X  Nomenclatura</t>
  </si>
  <si>
    <t>PARÂMETRO DE QUALIDADE DO PAVIMENTO (PQP)</t>
  </si>
  <si>
    <t>RODOVIA: BR-116</t>
  </si>
  <si>
    <t>OPERADORES: Bruno Passos  /  Priscila Araújo</t>
  </si>
  <si>
    <t>Sul - Norte</t>
  </si>
  <si>
    <t>TRECHO: Linha Verde</t>
  </si>
  <si>
    <t>DATA: NOVEMBRO/2009</t>
  </si>
  <si>
    <t>Observação: Não foram coletados os valores de TRI e TRE, por este motivo não estão sendo utilizados no cálculo do PQP.</t>
  </si>
  <si>
    <t>Norte - Sul</t>
  </si>
  <si>
    <t>+5</t>
  </si>
  <si>
    <t>+0</t>
  </si>
  <si>
    <t>+10</t>
  </si>
  <si>
    <t>813+5 / 817+5</t>
  </si>
  <si>
    <t>827+5 / 829+5</t>
  </si>
  <si>
    <t>829+5 /839+5</t>
  </si>
  <si>
    <t>839+5 / 841+5</t>
  </si>
  <si>
    <t>817+5 / 821+5</t>
  </si>
  <si>
    <t>823+5 / 827+5</t>
  </si>
  <si>
    <t>821+5 /823+5</t>
  </si>
  <si>
    <t>841+5 / 845+10</t>
  </si>
  <si>
    <t>845+10 / 847+10</t>
  </si>
  <si>
    <t>847+10/ 851+5</t>
  </si>
  <si>
    <t>851+5/ 855+5</t>
  </si>
  <si>
    <t>855+5/ 857+5</t>
  </si>
  <si>
    <t>857+5/ 859+5</t>
  </si>
  <si>
    <t>859+5/ 863+5</t>
  </si>
  <si>
    <t>863+5/ 869+5</t>
  </si>
  <si>
    <t>869+5/877+5</t>
  </si>
  <si>
    <t>877+5/ 879+5</t>
  </si>
  <si>
    <t>879+5/ 881+5</t>
  </si>
  <si>
    <t>881+5/ 885+5</t>
  </si>
  <si>
    <t>885+5/ 891+5</t>
  </si>
  <si>
    <t>801+5</t>
  </si>
  <si>
    <t>813+5</t>
  </si>
  <si>
    <t>817+5</t>
  </si>
  <si>
    <t>821+5</t>
  </si>
  <si>
    <t>823+5</t>
  </si>
  <si>
    <t>827+5</t>
  </si>
  <si>
    <t>829+5</t>
  </si>
  <si>
    <t>839+5</t>
  </si>
  <si>
    <t>841+5</t>
  </si>
  <si>
    <t>845+10</t>
  </si>
  <si>
    <t>847+10</t>
  </si>
  <si>
    <t>851+5</t>
  </si>
  <si>
    <t>855+5</t>
  </si>
  <si>
    <t>857+5</t>
  </si>
  <si>
    <t>859+5</t>
  </si>
  <si>
    <t>863+5</t>
  </si>
  <si>
    <t>869+5</t>
  </si>
  <si>
    <t>877+5</t>
  </si>
  <si>
    <t>879+5</t>
  </si>
  <si>
    <t>881+5</t>
  </si>
  <si>
    <t>885+5</t>
  </si>
  <si>
    <t>891+5</t>
  </si>
  <si>
    <t>SUBTRECHO:  Fagundes Varela</t>
  </si>
  <si>
    <t>800+5</t>
  </si>
  <si>
    <t>814+5</t>
  </si>
  <si>
    <t>820+5</t>
  </si>
  <si>
    <t>824+5</t>
  </si>
  <si>
    <t>830+5</t>
  </si>
  <si>
    <t>834+5</t>
  </si>
  <si>
    <t>840+5</t>
  </si>
  <si>
    <t>844+5</t>
  </si>
  <si>
    <t>850+5</t>
  </si>
  <si>
    <t>860+5</t>
  </si>
  <si>
    <t>864+5</t>
  </si>
  <si>
    <t>870+0</t>
  </si>
  <si>
    <t>854+0</t>
  </si>
  <si>
    <t>874+0</t>
  </si>
  <si>
    <t>880+0</t>
  </si>
  <si>
    <t>890+0</t>
  </si>
  <si>
    <t>800+5/ 814+5</t>
  </si>
  <si>
    <t>814+5/ 820+5</t>
  </si>
  <si>
    <t>820+5/ 824+5</t>
  </si>
  <si>
    <t>824+5/ 830+5</t>
  </si>
  <si>
    <t>830+5/ 834+5</t>
  </si>
  <si>
    <t>834+5/ 840+5</t>
  </si>
  <si>
    <t>840+5/ 844+5</t>
  </si>
  <si>
    <t>844+5/ 850+5</t>
  </si>
  <si>
    <t>860+5/ 864+5</t>
  </si>
  <si>
    <t>850+5/ 854+0</t>
  </si>
  <si>
    <t>854+0/ 860+5</t>
  </si>
  <si>
    <t>864+5/ 870+0</t>
  </si>
  <si>
    <t>870+0/ 874+0</t>
  </si>
  <si>
    <t>874+0/ 880+5</t>
  </si>
  <si>
    <t>880+5/ 890+0</t>
  </si>
  <si>
    <t>797+5 / 813+5</t>
  </si>
  <si>
    <t>767+5 / 771+5</t>
  </si>
  <si>
    <t>771+5 / 775+5</t>
  </si>
  <si>
    <t>775+5 / 781+5</t>
  </si>
  <si>
    <t>781+5 / 791+5</t>
  </si>
  <si>
    <t>791+5 / 797+5</t>
  </si>
  <si>
    <t>767+5</t>
  </si>
  <si>
    <t>771+5</t>
  </si>
  <si>
    <t>775+5</t>
  </si>
  <si>
    <t>781+5</t>
  </si>
  <si>
    <t>791+5</t>
  </si>
  <si>
    <t>770+5</t>
  </si>
  <si>
    <t>780+5</t>
  </si>
  <si>
    <t>780+5 / 794+5</t>
  </si>
  <si>
    <t>794+5 / 800+5</t>
  </si>
  <si>
    <t>770+5 / 780+5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</si>
</sst>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5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/>
    <xf numFmtId="0" fontId="4" fillId="0" borderId="32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1" fontId="4" fillId="0" borderId="34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Fill="1" applyBorder="1"/>
    <xf numFmtId="1" fontId="4" fillId="0" borderId="35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1" fontId="4" fillId="0" borderId="37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64" fontId="2" fillId="0" borderId="32" xfId="0" applyNumberFormat="1" applyFont="1" applyFill="1" applyBorder="1" applyAlignment="1">
      <alignment horizontal="center"/>
    </xf>
    <xf numFmtId="1" fontId="2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4" fillId="0" borderId="32" xfId="0" applyNumberFormat="1" applyFont="1" applyFill="1" applyBorder="1" applyAlignment="1">
      <alignment horizontal="left"/>
    </xf>
    <xf numFmtId="49" fontId="4" fillId="0" borderId="35" xfId="0" applyNumberFormat="1" applyFont="1" applyFill="1" applyBorder="1" applyAlignment="1">
      <alignment horizontal="left"/>
    </xf>
    <xf numFmtId="49" fontId="4" fillId="0" borderId="38" xfId="0" applyNumberFormat="1" applyFont="1" applyFill="1" applyBorder="1" applyAlignment="1">
      <alignment horizontal="left"/>
    </xf>
    <xf numFmtId="0" fontId="4" fillId="0" borderId="39" xfId="0" applyFont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49" fontId="0" fillId="0" borderId="32" xfId="0" applyNumberFormat="1" applyFill="1" applyBorder="1"/>
    <xf numFmtId="1" fontId="2" fillId="0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0" fontId="0" fillId="0" borderId="32" xfId="0" applyBorder="1"/>
    <xf numFmtId="0" fontId="2" fillId="0" borderId="34" xfId="0" applyFont="1" applyFill="1" applyBorder="1" applyAlignment="1">
      <alignment horizontal="center" vertical="center"/>
    </xf>
    <xf numFmtId="49" fontId="0" fillId="0" borderId="35" xfId="0" applyNumberForma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/>
    <xf numFmtId="0" fontId="2" fillId="0" borderId="24" xfId="0" applyFont="1" applyFill="1" applyBorder="1" applyAlignment="1"/>
    <xf numFmtId="0" fontId="2" fillId="0" borderId="52" xfId="0" applyFont="1" applyFill="1" applyBorder="1" applyAlignment="1"/>
    <xf numFmtId="0" fontId="2" fillId="0" borderId="53" xfId="0" applyFont="1" applyFill="1" applyBorder="1" applyAlignment="1"/>
    <xf numFmtId="0" fontId="2" fillId="0" borderId="54" xfId="0" applyFont="1" applyFill="1" applyBorder="1" applyAlignment="1"/>
    <xf numFmtId="0" fontId="2" fillId="0" borderId="55" xfId="0" applyFont="1" applyFill="1" applyBorder="1" applyAlignment="1"/>
    <xf numFmtId="0" fontId="2" fillId="0" borderId="35" xfId="0" applyFont="1" applyFill="1" applyBorder="1" applyAlignment="1">
      <alignment horizontal="center"/>
    </xf>
    <xf numFmtId="1" fontId="2" fillId="0" borderId="3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1" fontId="4" fillId="0" borderId="28" xfId="0" applyNumberFormat="1" applyFont="1" applyFill="1" applyBorder="1" applyAlignment="1">
      <alignment horizontal="center" vertical="center" wrapText="1"/>
    </xf>
    <xf numFmtId="1" fontId="4" fillId="0" borderId="29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" fontId="4" fillId="0" borderId="57" xfId="0" applyNumberFormat="1" applyFont="1" applyFill="1" applyBorder="1" applyAlignment="1">
      <alignment horizontal="center" vertical="center" wrapText="1"/>
    </xf>
    <xf numFmtId="49" fontId="4" fillId="0" borderId="59" xfId="0" applyNumberFormat="1" applyFont="1" applyFill="1" applyBorder="1" applyAlignment="1">
      <alignment horizontal="left"/>
    </xf>
    <xf numFmtId="0" fontId="2" fillId="2" borderId="3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9" fontId="0" fillId="0" borderId="29" xfId="0" applyNumberFormat="1" applyFill="1" applyBorder="1"/>
    <xf numFmtId="0" fontId="2" fillId="2" borderId="60" xfId="0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 vertical="center"/>
    </xf>
    <xf numFmtId="164" fontId="2" fillId="2" borderId="58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164" fontId="2" fillId="0" borderId="59" xfId="0" applyNumberFormat="1" applyFont="1" applyFill="1" applyBorder="1" applyAlignment="1">
      <alignment horizontal="center"/>
    </xf>
    <xf numFmtId="164" fontId="2" fillId="2" borderId="59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2" fillId="2" borderId="39" xfId="0" applyNumberFormat="1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 vertical="center" wrapText="1"/>
    </xf>
    <xf numFmtId="1" fontId="2" fillId="0" borderId="59" xfId="0" applyNumberFormat="1" applyFont="1" applyFill="1" applyBorder="1" applyAlignment="1">
      <alignment horizontal="center" vertical="center"/>
    </xf>
    <xf numFmtId="49" fontId="4" fillId="0" borderId="59" xfId="0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29" xfId="0" applyNumberFormat="1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" fontId="2" fillId="2" borderId="29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1" fontId="4" fillId="0" borderId="30" xfId="0" applyNumberFormat="1" applyFont="1" applyFill="1" applyBorder="1" applyAlignment="1">
      <alignment horizontal="center" vertical="center" wrapText="1"/>
    </xf>
    <xf numFmtId="1" fontId="4" fillId="0" borderId="39" xfId="0" applyNumberFormat="1" applyFont="1" applyFill="1" applyBorder="1" applyAlignment="1">
      <alignment horizontal="center" vertical="center" wrapText="1"/>
    </xf>
    <xf numFmtId="1" fontId="4" fillId="0" borderId="33" xfId="0" applyNumberFormat="1" applyFont="1" applyFill="1" applyBorder="1" applyAlignment="1">
      <alignment horizontal="center" vertical="center" wrapText="1"/>
    </xf>
    <xf numFmtId="1" fontId="4" fillId="0" borderId="36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/>
    </xf>
    <xf numFmtId="49" fontId="2" fillId="0" borderId="50" xfId="0" applyNumberFormat="1" applyFont="1" applyFill="1" applyBorder="1" applyAlignment="1">
      <alignment horizontal="left"/>
    </xf>
    <xf numFmtId="0" fontId="1" fillId="0" borderId="50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 wrapText="1"/>
    </xf>
    <xf numFmtId="2" fontId="4" fillId="2" borderId="43" xfId="0" applyNumberFormat="1" applyFont="1" applyFill="1" applyBorder="1" applyAlignment="1">
      <alignment horizontal="center" vertical="center" wrapText="1"/>
    </xf>
    <xf numFmtId="2" fontId="4" fillId="2" borderId="41" xfId="0" applyNumberFormat="1" applyFont="1" applyFill="1" applyBorder="1" applyAlignment="1">
      <alignment horizontal="center" vertical="center" wrapText="1"/>
    </xf>
    <xf numFmtId="2" fontId="4" fillId="2" borderId="44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dLbls>
            <c:dLblPos val="b"/>
            <c:showCatName val="1"/>
          </c:dLbls>
          <c:xVal>
            <c:numRef>
              <c:f>'SEG. HOMOGENIOS - Sentido Norte'!$A$2:$A$63</c:f>
              <c:numCache>
                <c:formatCode>0</c:formatCode>
                <c:ptCount val="62"/>
                <c:pt idx="0">
                  <c:v>767</c:v>
                </c:pt>
                <c:pt idx="1">
                  <c:v>769</c:v>
                </c:pt>
                <c:pt idx="2">
                  <c:v>771</c:v>
                </c:pt>
                <c:pt idx="3">
                  <c:v>773</c:v>
                </c:pt>
                <c:pt idx="4">
                  <c:v>775</c:v>
                </c:pt>
                <c:pt idx="5">
                  <c:v>777</c:v>
                </c:pt>
                <c:pt idx="6">
                  <c:v>779</c:v>
                </c:pt>
                <c:pt idx="7">
                  <c:v>781</c:v>
                </c:pt>
                <c:pt idx="8">
                  <c:v>783</c:v>
                </c:pt>
                <c:pt idx="9">
                  <c:v>785</c:v>
                </c:pt>
                <c:pt idx="10">
                  <c:v>787</c:v>
                </c:pt>
                <c:pt idx="11">
                  <c:v>789</c:v>
                </c:pt>
                <c:pt idx="12">
                  <c:v>791</c:v>
                </c:pt>
                <c:pt idx="13">
                  <c:v>793</c:v>
                </c:pt>
                <c:pt idx="14">
                  <c:v>795</c:v>
                </c:pt>
                <c:pt idx="15">
                  <c:v>797</c:v>
                </c:pt>
                <c:pt idx="16">
                  <c:v>799</c:v>
                </c:pt>
                <c:pt idx="17">
                  <c:v>801</c:v>
                </c:pt>
                <c:pt idx="18">
                  <c:v>803</c:v>
                </c:pt>
                <c:pt idx="19">
                  <c:v>805</c:v>
                </c:pt>
                <c:pt idx="20">
                  <c:v>807</c:v>
                </c:pt>
                <c:pt idx="21">
                  <c:v>809</c:v>
                </c:pt>
                <c:pt idx="22">
                  <c:v>811</c:v>
                </c:pt>
                <c:pt idx="23">
                  <c:v>813</c:v>
                </c:pt>
                <c:pt idx="24">
                  <c:v>815</c:v>
                </c:pt>
                <c:pt idx="25">
                  <c:v>817</c:v>
                </c:pt>
                <c:pt idx="26">
                  <c:v>819</c:v>
                </c:pt>
                <c:pt idx="27">
                  <c:v>821</c:v>
                </c:pt>
                <c:pt idx="28">
                  <c:v>823</c:v>
                </c:pt>
                <c:pt idx="29">
                  <c:v>825</c:v>
                </c:pt>
                <c:pt idx="30">
                  <c:v>827</c:v>
                </c:pt>
                <c:pt idx="31">
                  <c:v>829</c:v>
                </c:pt>
                <c:pt idx="32">
                  <c:v>831</c:v>
                </c:pt>
                <c:pt idx="33">
                  <c:v>833</c:v>
                </c:pt>
                <c:pt idx="34">
                  <c:v>835</c:v>
                </c:pt>
                <c:pt idx="35">
                  <c:v>837</c:v>
                </c:pt>
                <c:pt idx="36">
                  <c:v>839</c:v>
                </c:pt>
                <c:pt idx="37">
                  <c:v>841</c:v>
                </c:pt>
                <c:pt idx="38">
                  <c:v>843</c:v>
                </c:pt>
                <c:pt idx="39">
                  <c:v>845</c:v>
                </c:pt>
                <c:pt idx="40">
                  <c:v>847</c:v>
                </c:pt>
                <c:pt idx="41">
                  <c:v>849</c:v>
                </c:pt>
                <c:pt idx="42">
                  <c:v>851</c:v>
                </c:pt>
                <c:pt idx="43">
                  <c:v>853</c:v>
                </c:pt>
                <c:pt idx="44">
                  <c:v>855</c:v>
                </c:pt>
                <c:pt idx="45">
                  <c:v>857</c:v>
                </c:pt>
                <c:pt idx="46">
                  <c:v>859</c:v>
                </c:pt>
                <c:pt idx="47">
                  <c:v>861</c:v>
                </c:pt>
                <c:pt idx="48">
                  <c:v>863</c:v>
                </c:pt>
                <c:pt idx="49">
                  <c:v>865</c:v>
                </c:pt>
                <c:pt idx="50">
                  <c:v>867</c:v>
                </c:pt>
                <c:pt idx="51">
                  <c:v>869</c:v>
                </c:pt>
                <c:pt idx="52">
                  <c:v>871</c:v>
                </c:pt>
                <c:pt idx="53">
                  <c:v>873</c:v>
                </c:pt>
                <c:pt idx="54">
                  <c:v>875</c:v>
                </c:pt>
                <c:pt idx="55">
                  <c:v>877</c:v>
                </c:pt>
                <c:pt idx="56">
                  <c:v>879</c:v>
                </c:pt>
                <c:pt idx="57">
                  <c:v>881</c:v>
                </c:pt>
                <c:pt idx="58">
                  <c:v>883</c:v>
                </c:pt>
                <c:pt idx="59">
                  <c:v>885</c:v>
                </c:pt>
                <c:pt idx="60">
                  <c:v>887</c:v>
                </c:pt>
                <c:pt idx="61">
                  <c:v>889</c:v>
                </c:pt>
              </c:numCache>
            </c:numRef>
          </c:xVal>
          <c:yVal>
            <c:numRef>
              <c:f>'SEG. HOMOGENIOS - Sentido Norte'!$E$2:$E$63</c:f>
              <c:numCache>
                <c:formatCode>0.0</c:formatCode>
                <c:ptCount val="62"/>
                <c:pt idx="0">
                  <c:v>1.2387096774193553</c:v>
                </c:pt>
                <c:pt idx="1">
                  <c:v>2.7774193548387105</c:v>
                </c:pt>
                <c:pt idx="2">
                  <c:v>3.8161290322580657</c:v>
                </c:pt>
                <c:pt idx="3">
                  <c:v>3.2548387096774207</c:v>
                </c:pt>
                <c:pt idx="4">
                  <c:v>2.8935483870967755</c:v>
                </c:pt>
                <c:pt idx="5">
                  <c:v>4.232258064516131</c:v>
                </c:pt>
                <c:pt idx="6">
                  <c:v>4.7709677419354861</c:v>
                </c:pt>
                <c:pt idx="7">
                  <c:v>5.0096774193548415</c:v>
                </c:pt>
                <c:pt idx="8">
                  <c:v>4.6483870967741963</c:v>
                </c:pt>
                <c:pt idx="9">
                  <c:v>4.2870967741935511</c:v>
                </c:pt>
                <c:pt idx="10">
                  <c:v>3.9258064516129059</c:v>
                </c:pt>
                <c:pt idx="11">
                  <c:v>3.3645161290322609</c:v>
                </c:pt>
                <c:pt idx="12">
                  <c:v>3.0032258064516157</c:v>
                </c:pt>
                <c:pt idx="13">
                  <c:v>3.2419354838709706</c:v>
                </c:pt>
                <c:pt idx="14">
                  <c:v>3.4806451612903255</c:v>
                </c:pt>
                <c:pt idx="15">
                  <c:v>3.5193548387096802</c:v>
                </c:pt>
                <c:pt idx="16">
                  <c:v>3.158064516129035</c:v>
                </c:pt>
                <c:pt idx="17">
                  <c:v>2.7967741935483899</c:v>
                </c:pt>
                <c:pt idx="18">
                  <c:v>2.4354838709677447</c:v>
                </c:pt>
                <c:pt idx="19">
                  <c:v>1.8741935483870997</c:v>
                </c:pt>
                <c:pt idx="20">
                  <c:v>1.5129032258064548</c:v>
                </c:pt>
                <c:pt idx="21">
                  <c:v>1.1516129032258098</c:v>
                </c:pt>
                <c:pt idx="22">
                  <c:v>0.59032258064516474</c:v>
                </c:pt>
                <c:pt idx="23">
                  <c:v>0.22903225806451971</c:v>
                </c:pt>
                <c:pt idx="24">
                  <c:v>0.66774193548387473</c:v>
                </c:pt>
                <c:pt idx="25">
                  <c:v>1.30645161290323</c:v>
                </c:pt>
                <c:pt idx="26">
                  <c:v>1.145161290322585</c:v>
                </c:pt>
                <c:pt idx="27">
                  <c:v>0.78387096774193998</c:v>
                </c:pt>
                <c:pt idx="28">
                  <c:v>1.8225806451612951</c:v>
                </c:pt>
                <c:pt idx="29">
                  <c:v>1.4612903225806502</c:v>
                </c:pt>
                <c:pt idx="30">
                  <c:v>1.1000000000000052</c:v>
                </c:pt>
                <c:pt idx="31">
                  <c:v>1.53870967741936</c:v>
                </c:pt>
                <c:pt idx="32">
                  <c:v>0.977419354838715</c:v>
                </c:pt>
                <c:pt idx="33">
                  <c:v>0.61612903225806992</c:v>
                </c:pt>
                <c:pt idx="34">
                  <c:v>0.25483870967742489</c:v>
                </c:pt>
                <c:pt idx="35">
                  <c:v>-0.10645161290322014</c:v>
                </c:pt>
                <c:pt idx="36">
                  <c:v>-0.46774193548386517</c:v>
                </c:pt>
                <c:pt idx="37">
                  <c:v>-0.32903225806451025</c:v>
                </c:pt>
                <c:pt idx="38">
                  <c:v>-0.69032258064515528</c:v>
                </c:pt>
                <c:pt idx="39">
                  <c:v>-1.0516129032258004</c:v>
                </c:pt>
                <c:pt idx="40">
                  <c:v>-0.81290322580644536</c:v>
                </c:pt>
                <c:pt idx="41">
                  <c:v>-1.1741935483870904</c:v>
                </c:pt>
                <c:pt idx="42">
                  <c:v>-1.7354838709677356</c:v>
                </c:pt>
                <c:pt idx="43">
                  <c:v>-1.2967741935483805</c:v>
                </c:pt>
                <c:pt idx="44">
                  <c:v>-0.85806451612902557</c:v>
                </c:pt>
                <c:pt idx="45">
                  <c:v>-1.2193548387096707</c:v>
                </c:pt>
                <c:pt idx="46">
                  <c:v>1.9354838709684241E-2</c:v>
                </c:pt>
                <c:pt idx="47">
                  <c:v>-0.34193548387096079</c:v>
                </c:pt>
                <c:pt idx="48">
                  <c:v>-0.70322580645160582</c:v>
                </c:pt>
                <c:pt idx="49">
                  <c:v>-0.26451612903225086</c:v>
                </c:pt>
                <c:pt idx="50">
                  <c:v>0.57419354838710401</c:v>
                </c:pt>
                <c:pt idx="51">
                  <c:v>1.8129032258064592</c:v>
                </c:pt>
                <c:pt idx="52">
                  <c:v>1.2516129032258143</c:v>
                </c:pt>
                <c:pt idx="53">
                  <c:v>0.69032258064516927</c:v>
                </c:pt>
                <c:pt idx="54">
                  <c:v>0.32903225806452424</c:v>
                </c:pt>
                <c:pt idx="55">
                  <c:v>-0.2322580645161208</c:v>
                </c:pt>
                <c:pt idx="56">
                  <c:v>0.20645161290323416</c:v>
                </c:pt>
                <c:pt idx="57">
                  <c:v>-0.15483870967741087</c:v>
                </c:pt>
                <c:pt idx="58">
                  <c:v>8.3870967741944136E-2</c:v>
                </c:pt>
                <c:pt idx="59">
                  <c:v>0.92258064516129901</c:v>
                </c:pt>
                <c:pt idx="60">
                  <c:v>0.36129032258065397</c:v>
                </c:pt>
                <c:pt idx="61">
                  <c:v>8.9372953482325102E-15</c:v>
                </c:pt>
              </c:numCache>
            </c:numRef>
          </c:yVal>
          <c:smooth val="1"/>
        </c:ser>
        <c:axId val="72575616"/>
        <c:axId val="72601984"/>
      </c:scatterChart>
      <c:valAx>
        <c:axId val="72575616"/>
        <c:scaling>
          <c:orientation val="minMax"/>
        </c:scaling>
        <c:axPos val="b"/>
        <c:numFmt formatCode="0" sourceLinked="1"/>
        <c:tickLblPos val="nextTo"/>
        <c:crossAx val="72601984"/>
        <c:crosses val="autoZero"/>
        <c:crossBetween val="midCat"/>
      </c:valAx>
      <c:valAx>
        <c:axId val="72601984"/>
        <c:scaling>
          <c:orientation val="minMax"/>
        </c:scaling>
        <c:axPos val="l"/>
        <c:majorGridlines/>
        <c:numFmt formatCode="0.0" sourceLinked="1"/>
        <c:tickLblPos val="nextTo"/>
        <c:crossAx val="72575616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ln cmpd="sng">
              <a:solidFill>
                <a:srgbClr val="EEECE1">
                  <a:lumMod val="10000"/>
                </a:srgbClr>
              </a:solidFill>
            </a:ln>
          </c:spPr>
          <c:cat>
            <c:strRef>
              <c:f>'SEG. HOMOGENIOS - Sentido Norte'!$R$90:$R$115</c:f>
              <c:strCache>
                <c:ptCount val="26"/>
                <c:pt idx="0">
                  <c:v>767+5 / 771+5</c:v>
                </c:pt>
                <c:pt idx="1">
                  <c:v>771+5 / 775+5</c:v>
                </c:pt>
                <c:pt idx="2">
                  <c:v>775+5 / 781+5</c:v>
                </c:pt>
                <c:pt idx="3">
                  <c:v>781+5 / 791+5</c:v>
                </c:pt>
                <c:pt idx="4">
                  <c:v>791+5 / 797+5</c:v>
                </c:pt>
                <c:pt idx="5">
                  <c:v>797+5 / 813+5</c:v>
                </c:pt>
                <c:pt idx="6">
                  <c:v>813+5 / 817+5</c:v>
                </c:pt>
                <c:pt idx="7">
                  <c:v>817+5 / 821+5</c:v>
                </c:pt>
                <c:pt idx="8">
                  <c:v>821+5 /823+5</c:v>
                </c:pt>
                <c:pt idx="9">
                  <c:v>823+5 / 827+5</c:v>
                </c:pt>
                <c:pt idx="10">
                  <c:v>827+5 / 829+5</c:v>
                </c:pt>
                <c:pt idx="11">
                  <c:v>829+5 /839+5</c:v>
                </c:pt>
                <c:pt idx="12">
                  <c:v>839+5 / 841+5</c:v>
                </c:pt>
                <c:pt idx="13">
                  <c:v>841+5 / 845+10</c:v>
                </c:pt>
                <c:pt idx="14">
                  <c:v>845+10 / 847+10</c:v>
                </c:pt>
                <c:pt idx="15">
                  <c:v>847+10/ 851+5</c:v>
                </c:pt>
                <c:pt idx="16">
                  <c:v>851+5/ 855+5</c:v>
                </c:pt>
                <c:pt idx="17">
                  <c:v>855+5/ 857+5</c:v>
                </c:pt>
                <c:pt idx="18">
                  <c:v>857+5/ 859+5</c:v>
                </c:pt>
                <c:pt idx="19">
                  <c:v>859+5/ 863+5</c:v>
                </c:pt>
                <c:pt idx="20">
                  <c:v>863+5/ 869+5</c:v>
                </c:pt>
                <c:pt idx="21">
                  <c:v>869+5/877+5</c:v>
                </c:pt>
                <c:pt idx="22">
                  <c:v>877+5/ 879+5</c:v>
                </c:pt>
                <c:pt idx="23">
                  <c:v>879+5/ 881+5</c:v>
                </c:pt>
                <c:pt idx="24">
                  <c:v>881+5/ 885+5</c:v>
                </c:pt>
                <c:pt idx="25">
                  <c:v>885+5/ 891+5</c:v>
                </c:pt>
              </c:strCache>
            </c:strRef>
          </c:cat>
          <c:val>
            <c:numRef>
              <c:f>'SEG. HOMOGENIOS - Sentido Norte'!$H$90:$H$115</c:f>
              <c:numCache>
                <c:formatCode>0</c:formatCode>
                <c:ptCount val="26"/>
                <c:pt idx="0">
                  <c:v>183.33333333333334</c:v>
                </c:pt>
                <c:pt idx="1">
                  <c:v>60.000000000000007</c:v>
                </c:pt>
                <c:pt idx="2">
                  <c:v>100</c:v>
                </c:pt>
                <c:pt idx="3">
                  <c:v>26.666666666666668</c:v>
                </c:pt>
                <c:pt idx="4">
                  <c:v>60</c:v>
                </c:pt>
                <c:pt idx="5">
                  <c:v>20</c:v>
                </c:pt>
                <c:pt idx="6">
                  <c:v>40.000000000000007</c:v>
                </c:pt>
                <c:pt idx="7">
                  <c:v>53.333333333333343</c:v>
                </c:pt>
                <c:pt idx="8">
                  <c:v>10</c:v>
                </c:pt>
                <c:pt idx="9">
                  <c:v>60.000000000000007</c:v>
                </c:pt>
                <c:pt idx="10">
                  <c:v>10</c:v>
                </c:pt>
                <c:pt idx="11">
                  <c:v>26.666666666666671</c:v>
                </c:pt>
                <c:pt idx="12">
                  <c:v>10</c:v>
                </c:pt>
                <c:pt idx="13">
                  <c:v>30</c:v>
                </c:pt>
                <c:pt idx="14">
                  <c:v>10</c:v>
                </c:pt>
                <c:pt idx="15">
                  <c:v>50</c:v>
                </c:pt>
                <c:pt idx="16">
                  <c:v>33.333333333333343</c:v>
                </c:pt>
                <c:pt idx="17">
                  <c:v>50</c:v>
                </c:pt>
                <c:pt idx="18">
                  <c:v>10</c:v>
                </c:pt>
                <c:pt idx="19">
                  <c:v>66.666666666666671</c:v>
                </c:pt>
                <c:pt idx="20">
                  <c:v>65</c:v>
                </c:pt>
                <c:pt idx="21">
                  <c:v>40</c:v>
                </c:pt>
                <c:pt idx="22">
                  <c:v>0</c:v>
                </c:pt>
                <c:pt idx="23">
                  <c:v>50</c:v>
                </c:pt>
                <c:pt idx="24">
                  <c:v>33.333333333333343</c:v>
                </c:pt>
                <c:pt idx="25">
                  <c:v>53.333333333333343</c:v>
                </c:pt>
              </c:numCache>
            </c:numRef>
          </c:val>
        </c:ser>
        <c:gapWidth val="0"/>
        <c:axId val="72608768"/>
        <c:axId val="73544448"/>
      </c:barChart>
      <c:catAx>
        <c:axId val="72608768"/>
        <c:scaling>
          <c:orientation val="minMax"/>
        </c:scaling>
        <c:axPos val="b"/>
        <c:tickLblPos val="nextTo"/>
        <c:crossAx val="73544448"/>
        <c:crosses val="autoZero"/>
        <c:auto val="1"/>
        <c:lblAlgn val="ctr"/>
        <c:lblOffset val="100"/>
      </c:catAx>
      <c:valAx>
        <c:axId val="73544448"/>
        <c:scaling>
          <c:orientation val="minMax"/>
        </c:scaling>
        <c:axPos val="l"/>
        <c:majorGridlines/>
        <c:numFmt formatCode="0" sourceLinked="1"/>
        <c:tickLblPos val="nextTo"/>
        <c:crossAx val="72608768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 b="1" i="0" baseline="0"/>
              <a:t>Parâmatro de qualidade do pavimento (PQP) - Sentido Norte Sul - Linha Verde  - Lote Fagundes  Varela</a:t>
            </a:r>
            <a:endParaRPr lang="pt-BR" sz="1600"/>
          </a:p>
        </c:rich>
      </c:tx>
      <c:layout>
        <c:manualLayout>
          <c:xMode val="edge"/>
          <c:yMode val="edge"/>
          <c:x val="0.23423644346149491"/>
          <c:y val="6.80623416694323E-2"/>
        </c:manualLayout>
      </c:layout>
    </c:title>
    <c:plotArea>
      <c:layout>
        <c:manualLayout>
          <c:layoutTarget val="inner"/>
          <c:xMode val="edge"/>
          <c:yMode val="edge"/>
          <c:x val="5.5278053687409255E-2"/>
          <c:y val="0.20361085899376297"/>
          <c:w val="0.9282316198525683"/>
          <c:h val="0.65710678075161499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Pos val="inBase"/>
            <c:showVal val="1"/>
          </c:dLbls>
          <c:cat>
            <c:strRef>
              <c:f>'SEG. HOMOGENIOS - Sentido Sul'!$R$39:$R$56</c:f>
              <c:strCache>
                <c:ptCount val="18"/>
                <c:pt idx="0">
                  <c:v>770+5 / 780+5</c:v>
                </c:pt>
                <c:pt idx="1">
                  <c:v>780+5 / 794+5</c:v>
                </c:pt>
                <c:pt idx="2">
                  <c:v>794+5 / 800+5</c:v>
                </c:pt>
                <c:pt idx="3">
                  <c:v>800+5/ 814+5</c:v>
                </c:pt>
                <c:pt idx="4">
                  <c:v>814+5/ 820+5</c:v>
                </c:pt>
                <c:pt idx="5">
                  <c:v>820+5/ 824+5</c:v>
                </c:pt>
                <c:pt idx="6">
                  <c:v>824+5/ 830+5</c:v>
                </c:pt>
                <c:pt idx="7">
                  <c:v>830+5/ 834+5</c:v>
                </c:pt>
                <c:pt idx="8">
                  <c:v>834+5/ 840+5</c:v>
                </c:pt>
                <c:pt idx="9">
                  <c:v>840+5/ 844+5</c:v>
                </c:pt>
                <c:pt idx="10">
                  <c:v>844+5/ 850+5</c:v>
                </c:pt>
                <c:pt idx="11">
                  <c:v>850+5/ 854+0</c:v>
                </c:pt>
                <c:pt idx="12">
                  <c:v>854+0/ 860+5</c:v>
                </c:pt>
                <c:pt idx="13">
                  <c:v>860+5/ 864+5</c:v>
                </c:pt>
                <c:pt idx="14">
                  <c:v>864+5/ 870+0</c:v>
                </c:pt>
                <c:pt idx="15">
                  <c:v>870+0/ 874+0</c:v>
                </c:pt>
                <c:pt idx="16">
                  <c:v>874+0/ 880+5</c:v>
                </c:pt>
                <c:pt idx="17">
                  <c:v>880+5/ 890+0</c:v>
                </c:pt>
              </c:strCache>
            </c:strRef>
          </c:cat>
          <c:val>
            <c:numRef>
              <c:f>'SEG. HOMOGENIOS - Sentido Sul'!$H$39:$H$56</c:f>
              <c:numCache>
                <c:formatCode>0</c:formatCode>
                <c:ptCount val="18"/>
                <c:pt idx="0">
                  <c:v>106.66666666666667</c:v>
                </c:pt>
                <c:pt idx="1">
                  <c:v>28.75</c:v>
                </c:pt>
                <c:pt idx="2">
                  <c:v>50</c:v>
                </c:pt>
                <c:pt idx="3">
                  <c:v>30</c:v>
                </c:pt>
                <c:pt idx="4">
                  <c:v>5</c:v>
                </c:pt>
                <c:pt idx="5">
                  <c:v>33.333333333333343</c:v>
                </c:pt>
                <c:pt idx="6">
                  <c:v>30</c:v>
                </c:pt>
                <c:pt idx="7">
                  <c:v>20</c:v>
                </c:pt>
                <c:pt idx="8">
                  <c:v>30</c:v>
                </c:pt>
                <c:pt idx="9">
                  <c:v>60.000000000000007</c:v>
                </c:pt>
                <c:pt idx="10">
                  <c:v>25</c:v>
                </c:pt>
                <c:pt idx="11">
                  <c:v>53.333333333333343</c:v>
                </c:pt>
                <c:pt idx="12">
                  <c:v>20</c:v>
                </c:pt>
                <c:pt idx="13">
                  <c:v>26.666666666666668</c:v>
                </c:pt>
                <c:pt idx="14">
                  <c:v>15</c:v>
                </c:pt>
                <c:pt idx="15">
                  <c:v>33.333333333333343</c:v>
                </c:pt>
                <c:pt idx="16">
                  <c:v>35</c:v>
                </c:pt>
                <c:pt idx="17">
                  <c:v>43.333333333333336</c:v>
                </c:pt>
              </c:numCache>
            </c:numRef>
          </c:val>
        </c:ser>
        <c:gapWidth val="0"/>
        <c:axId val="73659904"/>
        <c:axId val="73661824"/>
      </c:barChart>
      <c:catAx>
        <c:axId val="7365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Segmentos Homogeneos</a:t>
                </a:r>
              </a:p>
            </c:rich>
          </c:tx>
          <c:layout/>
        </c:title>
        <c:numFmt formatCode="0" sourceLinked="1"/>
        <c:tickLblPos val="nextTo"/>
        <c:crossAx val="73661824"/>
        <c:crosses val="autoZero"/>
        <c:auto val="1"/>
        <c:lblAlgn val="ctr"/>
        <c:lblOffset val="100"/>
      </c:catAx>
      <c:valAx>
        <c:axId val="73661824"/>
        <c:scaling>
          <c:orientation val="minMax"/>
          <c:max val="1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Parametros de qualidade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3659904"/>
        <c:crosses val="autoZero"/>
        <c:crossBetween val="between"/>
        <c:majorUnit val="10"/>
        <c:minorUnit val="5"/>
      </c:valAx>
    </c:plotArea>
    <c:plotVisOnly val="1"/>
  </c:chart>
  <c:printSettings>
    <c:headerFooter/>
    <c:pageMargins b="0.39370078740157488" l="0.78740157480314954" r="0.39370078740157488" t="0.39370078740157488" header="0" footer="0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dLbls>
            <c:dLblPos val="b"/>
            <c:showCatName val="1"/>
          </c:dLbls>
          <c:xVal>
            <c:numRef>
              <c:f>'SEG. HOMOGENIOS - Sentido Sul'!$A$2:$A$26</c:f>
              <c:numCache>
                <c:formatCode>General</c:formatCode>
                <c:ptCount val="25"/>
                <c:pt idx="0">
                  <c:v>770</c:v>
                </c:pt>
                <c:pt idx="1">
                  <c:v>774</c:v>
                </c:pt>
                <c:pt idx="2">
                  <c:v>780</c:v>
                </c:pt>
                <c:pt idx="3">
                  <c:v>784</c:v>
                </c:pt>
                <c:pt idx="4">
                  <c:v>790</c:v>
                </c:pt>
                <c:pt idx="5">
                  <c:v>794</c:v>
                </c:pt>
                <c:pt idx="6">
                  <c:v>800</c:v>
                </c:pt>
                <c:pt idx="7">
                  <c:v>804</c:v>
                </c:pt>
                <c:pt idx="8">
                  <c:v>810</c:v>
                </c:pt>
                <c:pt idx="9">
                  <c:v>814</c:v>
                </c:pt>
                <c:pt idx="10">
                  <c:v>820</c:v>
                </c:pt>
                <c:pt idx="11">
                  <c:v>824</c:v>
                </c:pt>
                <c:pt idx="12">
                  <c:v>830</c:v>
                </c:pt>
                <c:pt idx="13">
                  <c:v>834</c:v>
                </c:pt>
                <c:pt idx="14">
                  <c:v>840</c:v>
                </c:pt>
                <c:pt idx="15">
                  <c:v>844</c:v>
                </c:pt>
                <c:pt idx="16">
                  <c:v>850</c:v>
                </c:pt>
                <c:pt idx="17">
                  <c:v>854</c:v>
                </c:pt>
                <c:pt idx="18">
                  <c:v>860</c:v>
                </c:pt>
                <c:pt idx="19">
                  <c:v>864</c:v>
                </c:pt>
                <c:pt idx="20">
                  <c:v>870</c:v>
                </c:pt>
                <c:pt idx="21">
                  <c:v>874</c:v>
                </c:pt>
                <c:pt idx="22">
                  <c:v>880</c:v>
                </c:pt>
                <c:pt idx="23">
                  <c:v>884</c:v>
                </c:pt>
                <c:pt idx="24">
                  <c:v>890</c:v>
                </c:pt>
              </c:numCache>
            </c:numRef>
          </c:xVal>
          <c:yVal>
            <c:numRef>
              <c:f>'SEG. HOMOGENIOS - Sentido Sul'!$E$2:$E$26</c:f>
              <c:numCache>
                <c:formatCode>0.0</c:formatCode>
                <c:ptCount val="25"/>
                <c:pt idx="0">
                  <c:v>1.6280000000000001</c:v>
                </c:pt>
                <c:pt idx="1">
                  <c:v>2.2560000000000002</c:v>
                </c:pt>
                <c:pt idx="2">
                  <c:v>2.8840000000000003</c:v>
                </c:pt>
                <c:pt idx="3">
                  <c:v>2.0120000000000005</c:v>
                </c:pt>
                <c:pt idx="4">
                  <c:v>1.0400000000000003</c:v>
                </c:pt>
                <c:pt idx="5">
                  <c:v>-0.1319999999999999</c:v>
                </c:pt>
                <c:pt idx="6">
                  <c:v>0.69599999999999995</c:v>
                </c:pt>
                <c:pt idx="7">
                  <c:v>-0.4760000000000002</c:v>
                </c:pt>
                <c:pt idx="8">
                  <c:v>-1.4480000000000004</c:v>
                </c:pt>
                <c:pt idx="9">
                  <c:v>-2.4200000000000008</c:v>
                </c:pt>
                <c:pt idx="10">
                  <c:v>-2.592000000000001</c:v>
                </c:pt>
                <c:pt idx="11">
                  <c:v>-1.9640000000000009</c:v>
                </c:pt>
                <c:pt idx="12">
                  <c:v>-2.5360000000000009</c:v>
                </c:pt>
                <c:pt idx="13">
                  <c:v>-2.5080000000000009</c:v>
                </c:pt>
                <c:pt idx="14">
                  <c:v>-1.8800000000000008</c:v>
                </c:pt>
                <c:pt idx="15">
                  <c:v>-2.0520000000000009</c:v>
                </c:pt>
                <c:pt idx="16">
                  <c:v>-1.624000000000001</c:v>
                </c:pt>
                <c:pt idx="17">
                  <c:v>-1.9960000000000011</c:v>
                </c:pt>
                <c:pt idx="18">
                  <c:v>-2.3680000000000012</c:v>
                </c:pt>
                <c:pt idx="19">
                  <c:v>-2.9400000000000013</c:v>
                </c:pt>
                <c:pt idx="20">
                  <c:v>-3.1120000000000014</c:v>
                </c:pt>
                <c:pt idx="21">
                  <c:v>-2.8840000000000017</c:v>
                </c:pt>
                <c:pt idx="22">
                  <c:v>-3.256000000000002</c:v>
                </c:pt>
                <c:pt idx="23">
                  <c:v>-2.6280000000000019</c:v>
                </c:pt>
                <c:pt idx="24">
                  <c:v>0</c:v>
                </c:pt>
              </c:numCache>
            </c:numRef>
          </c:yVal>
          <c:smooth val="1"/>
        </c:ser>
        <c:axId val="73484544"/>
        <c:axId val="73498624"/>
      </c:scatterChart>
      <c:valAx>
        <c:axId val="73484544"/>
        <c:scaling>
          <c:orientation val="minMax"/>
          <c:max val="890"/>
          <c:min val="765"/>
        </c:scaling>
        <c:axPos val="b"/>
        <c:numFmt formatCode="General" sourceLinked="1"/>
        <c:tickLblPos val="nextTo"/>
        <c:crossAx val="73498624"/>
        <c:crosses val="autoZero"/>
        <c:crossBetween val="midCat"/>
      </c:valAx>
      <c:valAx>
        <c:axId val="73498624"/>
        <c:scaling>
          <c:orientation val="minMax"/>
        </c:scaling>
        <c:axPos val="l"/>
        <c:majorGridlines/>
        <c:numFmt formatCode="0.0" sourceLinked="1"/>
        <c:tickLblPos val="nextTo"/>
        <c:crossAx val="73484544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69272</xdr:colOff>
      <xdr:row>18</xdr:row>
      <xdr:rowOff>17319</xdr:rowOff>
    </xdr:from>
    <xdr:to>
      <xdr:col>33</xdr:col>
      <xdr:colOff>588818</xdr:colOff>
      <xdr:row>71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116071</xdr:colOff>
      <xdr:row>116</xdr:row>
      <xdr:rowOff>93976</xdr:rowOff>
    </xdr:from>
    <xdr:to>
      <xdr:col>32</xdr:col>
      <xdr:colOff>432956</xdr:colOff>
      <xdr:row>157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547196</xdr:colOff>
      <xdr:row>110</xdr:row>
      <xdr:rowOff>54428</xdr:rowOff>
    </xdr:from>
    <xdr:to>
      <xdr:col>36</xdr:col>
      <xdr:colOff>225137</xdr:colOff>
      <xdr:row>154</xdr:row>
      <xdr:rowOff>51955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11205</xdr:colOff>
      <xdr:row>0</xdr:row>
      <xdr:rowOff>179294</xdr:rowOff>
    </xdr:from>
    <xdr:to>
      <xdr:col>20</xdr:col>
      <xdr:colOff>840440</xdr:colOff>
      <xdr:row>34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51"/>
  <sheetViews>
    <sheetView tabSelected="1" view="pageBreakPreview" zoomScale="80" zoomScaleNormal="90" zoomScaleSheetLayoutView="80" workbookViewId="0">
      <pane ySplit="9" topLeftCell="A10" activePane="bottomLeft" state="frozen"/>
      <selection pane="bottomLeft" activeCell="AM10" sqref="AM10:AM84"/>
    </sheetView>
  </sheetViews>
  <sheetFormatPr defaultRowHeight="15"/>
  <cols>
    <col min="1" max="1" width="6.5703125" customWidth="1"/>
    <col min="2" max="4" width="5.5703125" style="22" customWidth="1"/>
    <col min="5" max="24" width="4" style="22" customWidth="1"/>
    <col min="25" max="25" width="5.140625" style="22" customWidth="1"/>
    <col min="26" max="26" width="5.5703125" style="22" customWidth="1"/>
    <col min="27" max="29" width="9.140625" style="22" customWidth="1"/>
    <col min="31" max="33" width="9.140625" style="5"/>
  </cols>
  <sheetData>
    <row r="1" spans="1:38">
      <c r="A1" s="174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6"/>
      <c r="AC1" s="97"/>
    </row>
    <row r="2" spans="1:38">
      <c r="A2" s="157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 t="s">
        <v>44</v>
      </c>
      <c r="O2" s="158"/>
      <c r="P2" s="158"/>
      <c r="Q2" s="159" t="s">
        <v>43</v>
      </c>
      <c r="R2" s="159"/>
      <c r="S2" s="159"/>
      <c r="T2" s="159"/>
      <c r="U2" s="159"/>
      <c r="V2" s="159"/>
      <c r="W2" s="159"/>
      <c r="X2" s="159"/>
      <c r="Y2" s="159"/>
      <c r="Z2" s="159"/>
      <c r="AA2" s="159" t="s">
        <v>2</v>
      </c>
      <c r="AB2" s="160"/>
      <c r="AC2" s="51"/>
    </row>
    <row r="3" spans="1:38">
      <c r="A3" s="157" t="s">
        <v>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61" t="s">
        <v>46</v>
      </c>
      <c r="O3" s="161"/>
      <c r="P3" s="161"/>
      <c r="Q3" s="158"/>
      <c r="R3" s="158"/>
      <c r="S3" s="158"/>
      <c r="T3" s="158"/>
      <c r="U3" s="158"/>
      <c r="V3" s="158"/>
      <c r="W3" s="159" t="s">
        <v>4</v>
      </c>
      <c r="X3" s="159"/>
      <c r="Y3" s="159"/>
      <c r="Z3" s="159"/>
      <c r="AA3" s="159" t="s">
        <v>4</v>
      </c>
      <c r="AB3" s="160"/>
      <c r="AC3" s="51"/>
    </row>
    <row r="4" spans="1:38">
      <c r="A4" s="157" t="s">
        <v>5</v>
      </c>
      <c r="B4" s="158"/>
      <c r="C4" s="158"/>
      <c r="D4" s="158"/>
      <c r="E4" s="158" t="s">
        <v>87</v>
      </c>
      <c r="F4" s="158"/>
      <c r="G4" s="158"/>
      <c r="H4" s="158"/>
      <c r="I4" s="158"/>
      <c r="J4" s="158"/>
      <c r="K4" s="158"/>
      <c r="L4" s="158"/>
      <c r="M4" s="158"/>
      <c r="N4" s="162" t="s">
        <v>6</v>
      </c>
      <c r="O4" s="162"/>
      <c r="P4" s="162"/>
      <c r="Q4" s="163" t="s">
        <v>45</v>
      </c>
      <c r="R4" s="163"/>
      <c r="S4" s="163"/>
      <c r="T4" s="163"/>
      <c r="U4" s="163"/>
      <c r="V4" s="163"/>
      <c r="W4" s="159"/>
      <c r="X4" s="159"/>
      <c r="Y4" s="159"/>
      <c r="Z4" s="159"/>
      <c r="AA4" s="159"/>
      <c r="AB4" s="160"/>
      <c r="AC4" s="51"/>
    </row>
    <row r="5" spans="1:38" ht="15" customHeight="1">
      <c r="A5" s="172" t="s">
        <v>7</v>
      </c>
      <c r="B5" s="166"/>
      <c r="C5" s="166" t="s">
        <v>8</v>
      </c>
      <c r="D5" s="166" t="s">
        <v>9</v>
      </c>
      <c r="E5" s="159" t="s">
        <v>10</v>
      </c>
      <c r="F5" s="159"/>
      <c r="G5" s="159"/>
      <c r="H5" s="159"/>
      <c r="I5" s="159"/>
      <c r="J5" s="159"/>
      <c r="K5" s="159"/>
      <c r="L5" s="159"/>
      <c r="M5" s="159"/>
      <c r="N5" s="159"/>
      <c r="O5" s="159" t="s">
        <v>11</v>
      </c>
      <c r="P5" s="159"/>
      <c r="Q5" s="159"/>
      <c r="R5" s="159"/>
      <c r="S5" s="166" t="s">
        <v>12</v>
      </c>
      <c r="T5" s="166"/>
      <c r="U5" s="166"/>
      <c r="V5" s="166"/>
      <c r="W5" s="166"/>
      <c r="X5" s="166"/>
      <c r="Y5" s="166" t="s">
        <v>13</v>
      </c>
      <c r="Z5" s="166"/>
      <c r="AA5" s="164" t="s">
        <v>14</v>
      </c>
      <c r="AB5" s="169"/>
      <c r="AC5" s="98"/>
    </row>
    <row r="6" spans="1:38">
      <c r="A6" s="172"/>
      <c r="B6" s="166"/>
      <c r="C6" s="166"/>
      <c r="D6" s="166"/>
      <c r="E6" s="159" t="s">
        <v>15</v>
      </c>
      <c r="F6" s="159"/>
      <c r="G6" s="159"/>
      <c r="H6" s="159"/>
      <c r="I6" s="159"/>
      <c r="J6" s="159"/>
      <c r="K6" s="159" t="s">
        <v>16</v>
      </c>
      <c r="L6" s="159"/>
      <c r="M6" s="159"/>
      <c r="N6" s="159"/>
      <c r="O6" s="159" t="s">
        <v>17</v>
      </c>
      <c r="P6" s="159"/>
      <c r="Q6" s="159" t="s">
        <v>18</v>
      </c>
      <c r="R6" s="159"/>
      <c r="S6" s="166"/>
      <c r="T6" s="166"/>
      <c r="U6" s="166"/>
      <c r="V6" s="166"/>
      <c r="W6" s="166"/>
      <c r="X6" s="166"/>
      <c r="Y6" s="166"/>
      <c r="Z6" s="166"/>
      <c r="AA6" s="164"/>
      <c r="AB6" s="169"/>
      <c r="AC6" s="98"/>
    </row>
    <row r="7" spans="1:38">
      <c r="A7" s="172"/>
      <c r="B7" s="166"/>
      <c r="C7" s="166"/>
      <c r="D7" s="166"/>
      <c r="E7" s="164" t="s">
        <v>19</v>
      </c>
      <c r="F7" s="164" t="s">
        <v>20</v>
      </c>
      <c r="G7" s="164" t="s">
        <v>21</v>
      </c>
      <c r="H7" s="164" t="s">
        <v>22</v>
      </c>
      <c r="I7" s="164" t="s">
        <v>23</v>
      </c>
      <c r="J7" s="164" t="s">
        <v>24</v>
      </c>
      <c r="K7" s="168" t="s">
        <v>25</v>
      </c>
      <c r="L7" s="168"/>
      <c r="M7" s="168" t="s">
        <v>26</v>
      </c>
      <c r="N7" s="168"/>
      <c r="O7" s="164" t="s">
        <v>27</v>
      </c>
      <c r="P7" s="164" t="s">
        <v>28</v>
      </c>
      <c r="Q7" s="164" t="s">
        <v>29</v>
      </c>
      <c r="R7" s="164" t="s">
        <v>30</v>
      </c>
      <c r="S7" s="164" t="s">
        <v>31</v>
      </c>
      <c r="T7" s="164" t="s">
        <v>32</v>
      </c>
      <c r="U7" s="164" t="s">
        <v>33</v>
      </c>
      <c r="V7" s="164" t="s">
        <v>34</v>
      </c>
      <c r="W7" s="164" t="s">
        <v>35</v>
      </c>
      <c r="X7" s="164" t="s">
        <v>36</v>
      </c>
      <c r="Y7" s="164" t="s">
        <v>37</v>
      </c>
      <c r="Z7" s="164" t="s">
        <v>38</v>
      </c>
      <c r="AA7" s="164"/>
      <c r="AB7" s="169"/>
      <c r="AC7" s="98"/>
    </row>
    <row r="8" spans="1:38" ht="15.75" thickBot="1">
      <c r="A8" s="172"/>
      <c r="B8" s="166"/>
      <c r="C8" s="166"/>
      <c r="D8" s="166"/>
      <c r="E8" s="164"/>
      <c r="F8" s="164"/>
      <c r="G8" s="164"/>
      <c r="H8" s="164"/>
      <c r="I8" s="164"/>
      <c r="J8" s="164"/>
      <c r="K8" s="164" t="s">
        <v>39</v>
      </c>
      <c r="L8" s="164" t="s">
        <v>40</v>
      </c>
      <c r="M8" s="164" t="s">
        <v>41</v>
      </c>
      <c r="N8" s="164" t="s">
        <v>42</v>
      </c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9"/>
      <c r="AC8" s="98"/>
    </row>
    <row r="9" spans="1:38" ht="15.75" thickBot="1">
      <c r="A9" s="173"/>
      <c r="B9" s="167"/>
      <c r="C9" s="167"/>
      <c r="D9" s="167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70"/>
      <c r="AC9" s="98"/>
      <c r="AE9" s="43" t="s">
        <v>58</v>
      </c>
      <c r="AF9" s="44" t="s">
        <v>59</v>
      </c>
      <c r="AG9" s="44" t="s">
        <v>60</v>
      </c>
      <c r="AH9" s="44" t="s">
        <v>61</v>
      </c>
      <c r="AI9" s="44" t="s">
        <v>62</v>
      </c>
      <c r="AJ9" s="44" t="s">
        <v>63</v>
      </c>
      <c r="AK9" s="44" t="s">
        <v>64</v>
      </c>
      <c r="AL9" s="45" t="s">
        <v>65</v>
      </c>
    </row>
    <row r="10" spans="1:38">
      <c r="A10" s="116">
        <v>767</v>
      </c>
      <c r="B10" s="117" t="s">
        <v>97</v>
      </c>
      <c r="C10" s="142"/>
      <c r="D10" s="142"/>
      <c r="E10" s="142"/>
      <c r="F10" s="142">
        <v>1</v>
      </c>
      <c r="G10" s="142"/>
      <c r="H10" s="142">
        <v>1</v>
      </c>
      <c r="I10" s="142"/>
      <c r="J10" s="142"/>
      <c r="K10" s="142"/>
      <c r="L10" s="142"/>
      <c r="M10" s="142">
        <v>1</v>
      </c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>
        <v>1</v>
      </c>
      <c r="Y10" s="143"/>
      <c r="Z10" s="143"/>
      <c r="AA10" s="99"/>
      <c r="AB10" s="100"/>
      <c r="AC10" s="144">
        <f t="shared" ref="AC10:AC41" si="0">MOD(A10,2)</f>
        <v>1</v>
      </c>
      <c r="AD10" s="4">
        <f t="shared" ref="AD10:AD41" si="1">(SUM(E10:J10)*0.2)+(SUM(K10:L10)*0.5)+(SUM(M10:N10)*0.8)+(SUM(O10:R10)*0.9)+(SUM(S10:U10)*1)+(V10*0.5)+(W10*0.3)+(X10*0.6)</f>
        <v>1.8000000000000003</v>
      </c>
      <c r="AE10" s="5">
        <v>5</v>
      </c>
      <c r="AG10" s="5">
        <v>3</v>
      </c>
      <c r="AH10" s="5"/>
      <c r="AK10">
        <v>1</v>
      </c>
      <c r="AL10">
        <v>3</v>
      </c>
    </row>
    <row r="11" spans="1:38">
      <c r="A11" s="85">
        <v>769</v>
      </c>
      <c r="B11" s="90" t="s">
        <v>97</v>
      </c>
      <c r="C11" s="92"/>
      <c r="D11" s="92"/>
      <c r="E11" s="92"/>
      <c r="F11" s="92">
        <v>1</v>
      </c>
      <c r="G11" s="92"/>
      <c r="H11" s="92">
        <v>1</v>
      </c>
      <c r="I11" s="92"/>
      <c r="J11" s="92"/>
      <c r="K11" s="92"/>
      <c r="L11" s="92"/>
      <c r="M11" s="92">
        <v>1</v>
      </c>
      <c r="N11" s="92"/>
      <c r="O11" s="92"/>
      <c r="P11" s="92"/>
      <c r="Q11" s="92"/>
      <c r="R11" s="92"/>
      <c r="S11" s="92"/>
      <c r="T11" s="92"/>
      <c r="U11" s="92"/>
      <c r="V11" s="92"/>
      <c r="W11" s="92">
        <v>1</v>
      </c>
      <c r="X11" s="92">
        <v>1</v>
      </c>
      <c r="Y11" s="93"/>
      <c r="Z11" s="93"/>
      <c r="AA11" s="101"/>
      <c r="AB11" s="102"/>
      <c r="AC11" s="144">
        <f t="shared" si="0"/>
        <v>1</v>
      </c>
      <c r="AD11" s="4">
        <f t="shared" si="1"/>
        <v>2.1</v>
      </c>
      <c r="AH11" s="5"/>
    </row>
    <row r="12" spans="1:38">
      <c r="A12" s="85">
        <v>770</v>
      </c>
      <c r="B12" s="90" t="s">
        <v>97</v>
      </c>
      <c r="C12" s="76"/>
      <c r="D12" s="76"/>
      <c r="E12" s="76"/>
      <c r="F12" s="76">
        <v>1</v>
      </c>
      <c r="G12" s="76"/>
      <c r="H12" s="76"/>
      <c r="I12" s="76">
        <v>1</v>
      </c>
      <c r="J12" s="76"/>
      <c r="K12" s="76"/>
      <c r="L12" s="76"/>
      <c r="M12" s="76">
        <v>1</v>
      </c>
      <c r="N12" s="76"/>
      <c r="O12" s="76"/>
      <c r="P12" s="76"/>
      <c r="Q12" s="76"/>
      <c r="R12" s="76"/>
      <c r="S12" s="76"/>
      <c r="T12" s="76">
        <v>1</v>
      </c>
      <c r="U12" s="76"/>
      <c r="V12" s="76"/>
      <c r="W12" s="76"/>
      <c r="X12" s="76">
        <v>1</v>
      </c>
      <c r="Y12" s="91"/>
      <c r="Z12" s="91"/>
      <c r="AA12" s="101"/>
      <c r="AB12" s="102"/>
      <c r="AC12" s="144">
        <f t="shared" si="0"/>
        <v>0</v>
      </c>
      <c r="AD12" s="4">
        <f t="shared" si="1"/>
        <v>2.8000000000000003</v>
      </c>
      <c r="AE12" s="5">
        <v>6</v>
      </c>
      <c r="AF12" s="5">
        <v>0</v>
      </c>
      <c r="AG12" s="5">
        <v>3</v>
      </c>
      <c r="AH12" s="5"/>
      <c r="AI12">
        <v>1</v>
      </c>
      <c r="AL12">
        <v>3</v>
      </c>
    </row>
    <row r="13" spans="1:38">
      <c r="A13" s="85">
        <v>771</v>
      </c>
      <c r="B13" s="90" t="s">
        <v>97</v>
      </c>
      <c r="C13" s="92"/>
      <c r="D13" s="92"/>
      <c r="E13" s="92"/>
      <c r="F13" s="92"/>
      <c r="G13" s="92"/>
      <c r="H13" s="92">
        <v>1</v>
      </c>
      <c r="I13" s="92"/>
      <c r="J13" s="92"/>
      <c r="K13" s="92"/>
      <c r="L13" s="92"/>
      <c r="M13" s="92">
        <v>1</v>
      </c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>
        <v>1</v>
      </c>
      <c r="Y13" s="93"/>
      <c r="Z13" s="93"/>
      <c r="AA13" s="101"/>
      <c r="AB13" s="102"/>
      <c r="AC13" s="144">
        <f t="shared" si="0"/>
        <v>1</v>
      </c>
      <c r="AD13" s="4">
        <f t="shared" si="1"/>
        <v>1.6</v>
      </c>
      <c r="AE13" s="5">
        <v>2</v>
      </c>
      <c r="AG13" s="5">
        <v>1</v>
      </c>
      <c r="AH13" s="5"/>
      <c r="AK13">
        <v>0</v>
      </c>
      <c r="AL13">
        <v>1</v>
      </c>
    </row>
    <row r="14" spans="1:38">
      <c r="A14" s="85">
        <v>773</v>
      </c>
      <c r="B14" s="90" t="s">
        <v>97</v>
      </c>
      <c r="C14" s="92"/>
      <c r="D14" s="92" t="s">
        <v>86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3"/>
      <c r="Z14" s="93"/>
      <c r="AA14" s="101"/>
      <c r="AB14" s="102"/>
      <c r="AC14" s="144">
        <f t="shared" si="0"/>
        <v>1</v>
      </c>
      <c r="AD14" s="4">
        <f t="shared" si="1"/>
        <v>0</v>
      </c>
      <c r="AH14" s="5"/>
    </row>
    <row r="15" spans="1:38" ht="14.25" customHeight="1">
      <c r="A15" s="85">
        <v>774</v>
      </c>
      <c r="B15" s="90" t="s">
        <v>97</v>
      </c>
      <c r="C15" s="76"/>
      <c r="D15" s="76"/>
      <c r="E15" s="76"/>
      <c r="F15" s="76">
        <v>1</v>
      </c>
      <c r="G15" s="76"/>
      <c r="H15" s="76"/>
      <c r="I15" s="76">
        <v>1</v>
      </c>
      <c r="J15" s="76"/>
      <c r="K15" s="76"/>
      <c r="L15" s="76"/>
      <c r="M15" s="76">
        <v>1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>
        <v>1</v>
      </c>
      <c r="Y15" s="91"/>
      <c r="Z15" s="91"/>
      <c r="AA15" s="101"/>
      <c r="AB15" s="102"/>
      <c r="AC15" s="144">
        <f t="shared" si="0"/>
        <v>0</v>
      </c>
      <c r="AD15" s="4">
        <f t="shared" si="1"/>
        <v>1.8000000000000003</v>
      </c>
      <c r="AH15" s="5"/>
    </row>
    <row r="16" spans="1:38">
      <c r="A16" s="85">
        <v>775</v>
      </c>
      <c r="B16" s="90" t="s">
        <v>97</v>
      </c>
      <c r="C16" s="92"/>
      <c r="D16" s="92"/>
      <c r="E16" s="92"/>
      <c r="F16" s="92"/>
      <c r="G16" s="92"/>
      <c r="H16" s="92">
        <v>1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  <c r="Z16" s="93"/>
      <c r="AA16" s="101"/>
      <c r="AB16" s="102"/>
      <c r="AC16" s="144">
        <f t="shared" si="0"/>
        <v>1</v>
      </c>
      <c r="AD16" s="4">
        <f t="shared" si="1"/>
        <v>0.2</v>
      </c>
      <c r="AE16" s="5">
        <v>4</v>
      </c>
      <c r="AG16" s="5">
        <v>1</v>
      </c>
      <c r="AH16" s="5"/>
      <c r="AK16">
        <v>2</v>
      </c>
      <c r="AL16">
        <v>3</v>
      </c>
    </row>
    <row r="17" spans="1:38">
      <c r="A17" s="85">
        <v>777</v>
      </c>
      <c r="B17" s="90" t="s">
        <v>97</v>
      </c>
      <c r="C17" s="92"/>
      <c r="D17" s="92"/>
      <c r="E17" s="92"/>
      <c r="F17" s="92">
        <v>1</v>
      </c>
      <c r="G17" s="92"/>
      <c r="H17" s="92"/>
      <c r="I17" s="92"/>
      <c r="J17" s="92"/>
      <c r="K17" s="92"/>
      <c r="L17" s="92"/>
      <c r="M17" s="92">
        <v>1</v>
      </c>
      <c r="N17" s="92"/>
      <c r="O17" s="92"/>
      <c r="P17" s="92"/>
      <c r="Q17" s="92"/>
      <c r="R17" s="92"/>
      <c r="S17" s="92"/>
      <c r="T17" s="92"/>
      <c r="U17" s="92"/>
      <c r="V17" s="92"/>
      <c r="W17" s="92">
        <v>1</v>
      </c>
      <c r="X17" s="92">
        <v>1</v>
      </c>
      <c r="Y17" s="93"/>
      <c r="Z17" s="93"/>
      <c r="AA17" s="101"/>
      <c r="AB17" s="102"/>
      <c r="AC17" s="144">
        <f t="shared" si="0"/>
        <v>1</v>
      </c>
      <c r="AD17" s="4">
        <f t="shared" si="1"/>
        <v>1.9</v>
      </c>
      <c r="AH17" s="5"/>
    </row>
    <row r="18" spans="1:38">
      <c r="A18" s="85">
        <v>779</v>
      </c>
      <c r="B18" s="90" t="s">
        <v>97</v>
      </c>
      <c r="C18" s="92"/>
      <c r="D18" s="92"/>
      <c r="E18" s="92"/>
      <c r="F18" s="92">
        <v>1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>
        <v>1</v>
      </c>
      <c r="X18" s="92">
        <v>1</v>
      </c>
      <c r="Y18" s="93"/>
      <c r="Z18" s="93"/>
      <c r="AA18" s="101"/>
      <c r="AB18" s="102"/>
      <c r="AC18" s="144">
        <f t="shared" si="0"/>
        <v>1</v>
      </c>
      <c r="AD18" s="4">
        <f t="shared" si="1"/>
        <v>1.1000000000000001</v>
      </c>
      <c r="AH18" s="5"/>
    </row>
    <row r="19" spans="1:38">
      <c r="A19" s="85">
        <v>780</v>
      </c>
      <c r="B19" s="90" t="s">
        <v>97</v>
      </c>
      <c r="C19" s="76"/>
      <c r="D19" s="76"/>
      <c r="E19" s="76"/>
      <c r="F19" s="76">
        <v>1</v>
      </c>
      <c r="G19" s="76"/>
      <c r="H19" s="76"/>
      <c r="I19" s="76">
        <v>1</v>
      </c>
      <c r="J19" s="76"/>
      <c r="K19" s="76"/>
      <c r="L19" s="76"/>
      <c r="M19" s="76">
        <v>1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>
        <v>1</v>
      </c>
      <c r="Y19" s="91"/>
      <c r="Z19" s="91"/>
      <c r="AA19" s="101"/>
      <c r="AB19" s="102"/>
      <c r="AC19" s="144">
        <f t="shared" si="0"/>
        <v>0</v>
      </c>
      <c r="AD19" s="4">
        <f t="shared" si="1"/>
        <v>1.8000000000000003</v>
      </c>
      <c r="AE19" s="5">
        <v>3</v>
      </c>
      <c r="AF19" s="5">
        <v>0</v>
      </c>
      <c r="AG19" s="5">
        <v>1</v>
      </c>
      <c r="AH19" s="5"/>
      <c r="AK19">
        <v>1</v>
      </c>
      <c r="AL19">
        <v>1</v>
      </c>
    </row>
    <row r="20" spans="1:38">
      <c r="A20" s="85">
        <v>781</v>
      </c>
      <c r="B20" s="90" t="s">
        <v>97</v>
      </c>
      <c r="C20" s="92"/>
      <c r="D20" s="92"/>
      <c r="E20" s="92"/>
      <c r="F20" s="92"/>
      <c r="G20" s="92"/>
      <c r="H20" s="92"/>
      <c r="I20" s="92">
        <v>1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>
        <v>1</v>
      </c>
      <c r="Y20" s="93"/>
      <c r="Z20" s="93"/>
      <c r="AA20" s="101"/>
      <c r="AB20" s="102"/>
      <c r="AC20" s="144">
        <f t="shared" si="0"/>
        <v>1</v>
      </c>
      <c r="AD20" s="4">
        <f t="shared" si="1"/>
        <v>0.8</v>
      </c>
      <c r="AE20" s="5">
        <v>5</v>
      </c>
      <c r="AG20" s="5">
        <v>0</v>
      </c>
      <c r="AH20" s="5"/>
      <c r="AK20">
        <v>0</v>
      </c>
      <c r="AL20">
        <v>1</v>
      </c>
    </row>
    <row r="21" spans="1:38">
      <c r="A21" s="85">
        <v>783</v>
      </c>
      <c r="B21" s="90" t="s">
        <v>97</v>
      </c>
      <c r="C21" s="92"/>
      <c r="D21" s="92"/>
      <c r="E21" s="92"/>
      <c r="F21" s="92"/>
      <c r="G21" s="92"/>
      <c r="H21" s="92">
        <v>1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  <c r="Z21" s="93"/>
      <c r="AA21" s="101"/>
      <c r="AB21" s="102"/>
      <c r="AC21" s="144">
        <f t="shared" si="0"/>
        <v>1</v>
      </c>
      <c r="AD21" s="4">
        <f t="shared" si="1"/>
        <v>0.2</v>
      </c>
      <c r="AH21" s="5"/>
    </row>
    <row r="22" spans="1:38">
      <c r="A22" s="85">
        <v>784</v>
      </c>
      <c r="B22" s="90" t="s">
        <v>97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>
        <v>1</v>
      </c>
      <c r="X22" s="76"/>
      <c r="Y22" s="91"/>
      <c r="Z22" s="91"/>
      <c r="AA22" s="101"/>
      <c r="AB22" s="102"/>
      <c r="AC22" s="144">
        <f t="shared" si="0"/>
        <v>0</v>
      </c>
      <c r="AD22" s="4">
        <f t="shared" si="1"/>
        <v>0.3</v>
      </c>
      <c r="AH22" s="5"/>
    </row>
    <row r="23" spans="1:38">
      <c r="A23" s="85">
        <v>785</v>
      </c>
      <c r="B23" s="90" t="s">
        <v>97</v>
      </c>
      <c r="C23" s="92"/>
      <c r="D23" s="92"/>
      <c r="E23" s="92"/>
      <c r="F23" s="92"/>
      <c r="G23" s="92"/>
      <c r="H23" s="92">
        <v>1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3"/>
      <c r="Z23" s="93"/>
      <c r="AA23" s="101"/>
      <c r="AB23" s="102"/>
      <c r="AC23" s="144">
        <f t="shared" si="0"/>
        <v>1</v>
      </c>
      <c r="AD23" s="4">
        <f t="shared" si="1"/>
        <v>0.2</v>
      </c>
      <c r="AH23" s="5"/>
    </row>
    <row r="24" spans="1:38">
      <c r="A24" s="85">
        <v>787</v>
      </c>
      <c r="B24" s="90" t="s">
        <v>97</v>
      </c>
      <c r="C24" s="92"/>
      <c r="D24" s="92"/>
      <c r="E24" s="92"/>
      <c r="F24" s="92"/>
      <c r="G24" s="92"/>
      <c r="H24" s="92">
        <v>1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3"/>
      <c r="Z24" s="93"/>
      <c r="AA24" s="101"/>
      <c r="AB24" s="102"/>
      <c r="AC24" s="144">
        <f t="shared" si="0"/>
        <v>1</v>
      </c>
      <c r="AD24" s="4">
        <f t="shared" si="1"/>
        <v>0.2</v>
      </c>
      <c r="AH24" s="5"/>
    </row>
    <row r="25" spans="1:38">
      <c r="A25" s="85">
        <v>789</v>
      </c>
      <c r="B25" s="90" t="s">
        <v>97</v>
      </c>
      <c r="C25" s="92"/>
      <c r="D25" s="92" t="s">
        <v>86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3"/>
      <c r="Z25" s="93"/>
      <c r="AA25" s="101"/>
      <c r="AB25" s="102"/>
      <c r="AC25" s="144">
        <f t="shared" si="0"/>
        <v>1</v>
      </c>
      <c r="AD25" s="4">
        <f t="shared" si="1"/>
        <v>0</v>
      </c>
      <c r="AH25" s="5"/>
    </row>
    <row r="26" spans="1:38">
      <c r="A26" s="85">
        <v>790</v>
      </c>
      <c r="B26" s="90" t="s">
        <v>97</v>
      </c>
      <c r="C26" s="76"/>
      <c r="D26" s="76"/>
      <c r="E26" s="76"/>
      <c r="F26" s="76"/>
      <c r="G26" s="76"/>
      <c r="H26" s="76"/>
      <c r="I26" s="76">
        <v>1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91"/>
      <c r="Z26" s="91"/>
      <c r="AA26" s="101"/>
      <c r="AB26" s="102"/>
      <c r="AC26" s="144">
        <f t="shared" si="0"/>
        <v>0</v>
      </c>
      <c r="AD26" s="4">
        <f t="shared" si="1"/>
        <v>0.2</v>
      </c>
      <c r="AH26" s="5"/>
    </row>
    <row r="27" spans="1:38">
      <c r="A27" s="85">
        <v>791</v>
      </c>
      <c r="B27" s="90" t="s">
        <v>97</v>
      </c>
      <c r="C27" s="92"/>
      <c r="D27" s="92"/>
      <c r="E27" s="92"/>
      <c r="F27" s="92"/>
      <c r="G27" s="92"/>
      <c r="H27" s="92">
        <v>1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  <c r="Z27" s="93"/>
      <c r="AA27" s="101"/>
      <c r="AB27" s="102"/>
      <c r="AC27" s="144">
        <f t="shared" si="0"/>
        <v>1</v>
      </c>
      <c r="AD27" s="4">
        <f t="shared" si="1"/>
        <v>0.2</v>
      </c>
      <c r="AE27" s="5">
        <v>3</v>
      </c>
      <c r="AG27" s="5">
        <v>0</v>
      </c>
      <c r="AH27" s="5"/>
      <c r="AK27">
        <v>0</v>
      </c>
      <c r="AL27">
        <v>3</v>
      </c>
    </row>
    <row r="28" spans="1:38">
      <c r="A28" s="85">
        <v>793</v>
      </c>
      <c r="B28" s="90" t="s">
        <v>97</v>
      </c>
      <c r="C28" s="92"/>
      <c r="D28" s="92"/>
      <c r="E28" s="92"/>
      <c r="F28" s="92"/>
      <c r="G28" s="92"/>
      <c r="H28" s="92">
        <v>1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>
        <v>1</v>
      </c>
      <c r="Y28" s="93"/>
      <c r="Z28" s="93"/>
      <c r="AA28" s="101"/>
      <c r="AB28" s="102"/>
      <c r="AC28" s="144">
        <f t="shared" si="0"/>
        <v>1</v>
      </c>
      <c r="AD28" s="4">
        <f t="shared" si="1"/>
        <v>0.8</v>
      </c>
      <c r="AH28" s="5"/>
    </row>
    <row r="29" spans="1:38">
      <c r="A29" s="85">
        <v>794</v>
      </c>
      <c r="B29" s="90" t="s">
        <v>97</v>
      </c>
      <c r="C29" s="76"/>
      <c r="D29" s="76" t="s">
        <v>86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91"/>
      <c r="Z29" s="91"/>
      <c r="AA29" s="101"/>
      <c r="AB29" s="102"/>
      <c r="AC29" s="144">
        <f t="shared" si="0"/>
        <v>0</v>
      </c>
      <c r="AD29" s="4">
        <f t="shared" si="1"/>
        <v>0</v>
      </c>
      <c r="AE29" s="5">
        <v>3</v>
      </c>
      <c r="AF29" s="5">
        <v>0</v>
      </c>
      <c r="AG29" s="5">
        <v>1</v>
      </c>
      <c r="AL29">
        <v>1</v>
      </c>
    </row>
    <row r="30" spans="1:38">
      <c r="A30" s="85">
        <v>795</v>
      </c>
      <c r="B30" s="90" t="s">
        <v>97</v>
      </c>
      <c r="C30" s="92"/>
      <c r="D30" s="92"/>
      <c r="E30" s="92"/>
      <c r="F30" s="92"/>
      <c r="G30" s="92"/>
      <c r="H30" s="92">
        <v>1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>
        <v>1</v>
      </c>
      <c r="Y30" s="93"/>
      <c r="Z30" s="93"/>
      <c r="AA30" s="101"/>
      <c r="AB30" s="102"/>
      <c r="AC30" s="144">
        <f t="shared" si="0"/>
        <v>1</v>
      </c>
      <c r="AD30" s="4">
        <f t="shared" si="1"/>
        <v>0.8</v>
      </c>
      <c r="AG30"/>
    </row>
    <row r="31" spans="1:38">
      <c r="A31" s="85">
        <v>797</v>
      </c>
      <c r="B31" s="90" t="s">
        <v>97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>
        <v>1</v>
      </c>
      <c r="Y31" s="93"/>
      <c r="Z31" s="93"/>
      <c r="AA31" s="101"/>
      <c r="AB31" s="102"/>
      <c r="AC31" s="144">
        <f t="shared" si="0"/>
        <v>1</v>
      </c>
      <c r="AD31" s="4">
        <f t="shared" si="1"/>
        <v>0.6</v>
      </c>
      <c r="AE31" s="5">
        <v>6</v>
      </c>
      <c r="AG31" s="5">
        <v>0</v>
      </c>
      <c r="AH31" s="5"/>
      <c r="AK31">
        <v>0</v>
      </c>
      <c r="AL31">
        <v>1</v>
      </c>
    </row>
    <row r="32" spans="1:38">
      <c r="A32" s="85">
        <v>799</v>
      </c>
      <c r="B32" s="90" t="s">
        <v>97</v>
      </c>
      <c r="C32" s="92"/>
      <c r="D32" s="92"/>
      <c r="E32" s="92"/>
      <c r="F32" s="92"/>
      <c r="G32" s="92"/>
      <c r="H32" s="92"/>
      <c r="I32" s="92">
        <v>1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3"/>
      <c r="Z32" s="93"/>
      <c r="AA32" s="101"/>
      <c r="AB32" s="102"/>
      <c r="AC32" s="144">
        <f t="shared" si="0"/>
        <v>1</v>
      </c>
      <c r="AD32" s="4">
        <f t="shared" si="1"/>
        <v>0.2</v>
      </c>
      <c r="AG32"/>
    </row>
    <row r="33" spans="1:39">
      <c r="A33" s="85">
        <v>800</v>
      </c>
      <c r="B33" s="90" t="s">
        <v>97</v>
      </c>
      <c r="C33" s="76"/>
      <c r="D33" s="76"/>
      <c r="E33" s="76"/>
      <c r="F33" s="76">
        <v>1</v>
      </c>
      <c r="G33" s="76"/>
      <c r="H33" s="76">
        <v>1</v>
      </c>
      <c r="I33" s="76">
        <v>1</v>
      </c>
      <c r="J33" s="76"/>
      <c r="K33" s="76"/>
      <c r="L33" s="76"/>
      <c r="M33" s="76">
        <v>1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>
        <v>1</v>
      </c>
      <c r="Y33" s="91"/>
      <c r="Z33" s="91"/>
      <c r="AA33" s="101"/>
      <c r="AB33" s="102"/>
      <c r="AC33" s="144">
        <f t="shared" si="0"/>
        <v>0</v>
      </c>
      <c r="AD33" s="4">
        <f t="shared" si="1"/>
        <v>2</v>
      </c>
      <c r="AE33" s="14">
        <f>SUM(E33:J36)</f>
        <v>5</v>
      </c>
      <c r="AF33" s="14"/>
      <c r="AG33" s="14">
        <f>SUM(M33:N36)</f>
        <v>1</v>
      </c>
      <c r="AH33" s="3"/>
      <c r="AI33" s="3"/>
      <c r="AJ33" s="3"/>
      <c r="AK33" s="3"/>
      <c r="AL33" s="3">
        <f>SUM(X33:X37)</f>
        <v>1</v>
      </c>
    </row>
    <row r="34" spans="1:39">
      <c r="A34" s="85">
        <v>801</v>
      </c>
      <c r="B34" s="90" t="s">
        <v>97</v>
      </c>
      <c r="C34" s="92"/>
      <c r="D34" s="92"/>
      <c r="E34" s="92"/>
      <c r="F34" s="92"/>
      <c r="G34" s="92"/>
      <c r="H34" s="92"/>
      <c r="I34" s="92">
        <v>1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3"/>
      <c r="Z34" s="93"/>
      <c r="AA34" s="101"/>
      <c r="AB34" s="102"/>
      <c r="AC34" s="144">
        <f t="shared" si="0"/>
        <v>1</v>
      </c>
      <c r="AD34" s="4">
        <f t="shared" si="1"/>
        <v>0.2</v>
      </c>
      <c r="AH34" s="5"/>
    </row>
    <row r="35" spans="1:39">
      <c r="A35" s="85">
        <v>803</v>
      </c>
      <c r="B35" s="90" t="s">
        <v>97</v>
      </c>
      <c r="C35" s="92"/>
      <c r="D35" s="92"/>
      <c r="E35" s="92"/>
      <c r="F35" s="92"/>
      <c r="G35" s="92"/>
      <c r="H35" s="92"/>
      <c r="I35" s="92">
        <v>1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3"/>
      <c r="Z35" s="93"/>
      <c r="AA35" s="101"/>
      <c r="AB35" s="102"/>
      <c r="AC35" s="144">
        <f t="shared" si="0"/>
        <v>1</v>
      </c>
      <c r="AD35" s="4">
        <f t="shared" si="1"/>
        <v>0.2</v>
      </c>
      <c r="AE35" s="14"/>
      <c r="AF35" s="14"/>
      <c r="AG35" s="14"/>
      <c r="AH35" s="3"/>
      <c r="AI35" s="3"/>
      <c r="AJ35" s="3"/>
      <c r="AK35" s="3"/>
      <c r="AL35" s="3"/>
    </row>
    <row r="36" spans="1:39">
      <c r="A36" s="85">
        <v>804</v>
      </c>
      <c r="B36" s="90" t="s">
        <v>97</v>
      </c>
      <c r="C36" s="76"/>
      <c r="D36" s="76" t="s">
        <v>86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91"/>
      <c r="Z36" s="91"/>
      <c r="AA36" s="101"/>
      <c r="AB36" s="102"/>
      <c r="AC36" s="144">
        <f t="shared" si="0"/>
        <v>0</v>
      </c>
      <c r="AD36" s="4">
        <f t="shared" si="1"/>
        <v>0</v>
      </c>
      <c r="AE36" s="14"/>
      <c r="AF36" s="14"/>
      <c r="AG36" s="14"/>
      <c r="AH36" s="3"/>
      <c r="AI36" s="3"/>
      <c r="AJ36" s="3"/>
      <c r="AK36" s="3"/>
      <c r="AL36" s="3"/>
    </row>
    <row r="37" spans="1:39">
      <c r="A37" s="85">
        <v>805</v>
      </c>
      <c r="B37" s="90" t="s">
        <v>97</v>
      </c>
      <c r="C37" s="92"/>
      <c r="D37" s="92" t="s">
        <v>86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3"/>
      <c r="Z37" s="93"/>
      <c r="AA37" s="101"/>
      <c r="AB37" s="102"/>
      <c r="AC37" s="144">
        <f t="shared" si="0"/>
        <v>1</v>
      </c>
      <c r="AD37" s="4">
        <f t="shared" si="1"/>
        <v>0</v>
      </c>
      <c r="AE37" s="14"/>
      <c r="AF37" s="14"/>
      <c r="AG37" s="14"/>
      <c r="AH37" s="3"/>
      <c r="AI37" s="3"/>
      <c r="AJ37" s="3"/>
      <c r="AK37" s="3"/>
      <c r="AL37" s="3"/>
    </row>
    <row r="38" spans="1:39">
      <c r="A38" s="85">
        <v>807</v>
      </c>
      <c r="B38" s="90" t="s">
        <v>97</v>
      </c>
      <c r="C38" s="92"/>
      <c r="D38" s="92"/>
      <c r="E38" s="92"/>
      <c r="F38" s="92"/>
      <c r="G38" s="92"/>
      <c r="H38" s="92"/>
      <c r="I38" s="92">
        <v>1</v>
      </c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3"/>
      <c r="Z38" s="93"/>
      <c r="AA38" s="101"/>
      <c r="AB38" s="102"/>
      <c r="AC38" s="144">
        <f t="shared" si="0"/>
        <v>1</v>
      </c>
      <c r="AD38" s="4">
        <f t="shared" si="1"/>
        <v>0.2</v>
      </c>
      <c r="AE38" s="14"/>
      <c r="AF38" s="14"/>
      <c r="AG38" s="14"/>
      <c r="AH38" s="3"/>
      <c r="AI38" s="3"/>
      <c r="AJ38" s="3"/>
      <c r="AK38" s="3"/>
      <c r="AL38" s="3"/>
    </row>
    <row r="39" spans="1:39">
      <c r="A39" s="85">
        <v>809</v>
      </c>
      <c r="B39" s="90" t="s">
        <v>97</v>
      </c>
      <c r="C39" s="92"/>
      <c r="D39" s="92"/>
      <c r="E39" s="92"/>
      <c r="F39" s="92">
        <v>1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3"/>
      <c r="Z39" s="93"/>
      <c r="AA39" s="101"/>
      <c r="AB39" s="102"/>
      <c r="AC39" s="144">
        <f t="shared" si="0"/>
        <v>1</v>
      </c>
      <c r="AD39" s="4">
        <f t="shared" si="1"/>
        <v>0.2</v>
      </c>
      <c r="AE39" s="14"/>
      <c r="AF39" s="14"/>
      <c r="AG39" s="14"/>
      <c r="AH39" s="3"/>
      <c r="AI39" s="3"/>
      <c r="AJ39" s="3"/>
      <c r="AK39" s="3"/>
      <c r="AL39" s="3"/>
    </row>
    <row r="40" spans="1:39">
      <c r="A40" s="85">
        <v>810</v>
      </c>
      <c r="B40" s="90" t="s">
        <v>97</v>
      </c>
      <c r="C40" s="76"/>
      <c r="D40" s="76"/>
      <c r="E40" s="76"/>
      <c r="F40" s="76">
        <v>1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91"/>
      <c r="Z40" s="91"/>
      <c r="AA40" s="101"/>
      <c r="AB40" s="102"/>
      <c r="AC40" s="144">
        <f t="shared" si="0"/>
        <v>0</v>
      </c>
      <c r="AD40" s="4">
        <f t="shared" si="1"/>
        <v>0.2</v>
      </c>
      <c r="AE40" s="14"/>
      <c r="AF40" s="14"/>
      <c r="AG40" s="14"/>
      <c r="AH40" s="3"/>
      <c r="AI40" s="3"/>
      <c r="AJ40" s="3"/>
      <c r="AK40" s="3"/>
      <c r="AL40" s="3"/>
    </row>
    <row r="41" spans="1:39">
      <c r="A41" s="85">
        <v>811</v>
      </c>
      <c r="B41" s="90" t="s">
        <v>97</v>
      </c>
      <c r="C41" s="92"/>
      <c r="D41" s="92" t="s">
        <v>86</v>
      </c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3"/>
      <c r="Z41" s="93"/>
      <c r="AA41" s="101"/>
      <c r="AB41" s="102"/>
      <c r="AC41" s="144">
        <f t="shared" si="0"/>
        <v>1</v>
      </c>
      <c r="AD41" s="4">
        <f t="shared" si="1"/>
        <v>0</v>
      </c>
      <c r="AE41" s="14"/>
      <c r="AF41" s="14"/>
      <c r="AG41" s="14"/>
      <c r="AH41" s="3"/>
      <c r="AI41" s="3"/>
      <c r="AJ41" s="3"/>
      <c r="AK41" s="3"/>
      <c r="AL41" s="3"/>
    </row>
    <row r="42" spans="1:39">
      <c r="A42" s="85">
        <v>813</v>
      </c>
      <c r="B42" s="90" t="s">
        <v>97</v>
      </c>
      <c r="C42" s="92"/>
      <c r="D42" s="92"/>
      <c r="E42" s="92"/>
      <c r="F42" s="92"/>
      <c r="G42" s="92"/>
      <c r="H42" s="92"/>
      <c r="I42" s="92">
        <v>1</v>
      </c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3"/>
      <c r="Z42" s="93"/>
      <c r="AA42" s="101"/>
      <c r="AB42" s="102"/>
      <c r="AC42" s="144">
        <f t="shared" ref="AC42:AC73" si="2">MOD(A42,2)</f>
        <v>1</v>
      </c>
      <c r="AD42" s="4">
        <f t="shared" ref="AD42:AD73" si="3">(SUM(E42:J42)*0.2)+(SUM(K42:L42)*0.5)+(SUM(M42:N42)*0.8)+(SUM(O42:R42)*0.9)+(SUM(S42:U42)*1)+(V42*0.5)+(W42*0.3)+(X42*0.6)</f>
        <v>0.2</v>
      </c>
      <c r="AE42" s="14"/>
      <c r="AF42" s="14"/>
      <c r="AG42" s="14"/>
      <c r="AH42" s="3"/>
      <c r="AI42" s="3"/>
      <c r="AJ42" s="3"/>
      <c r="AK42" s="3"/>
      <c r="AL42" s="3"/>
    </row>
    <row r="43" spans="1:39">
      <c r="A43" s="85">
        <v>814</v>
      </c>
      <c r="B43" s="90" t="s">
        <v>97</v>
      </c>
      <c r="C43" s="76"/>
      <c r="D43" s="76"/>
      <c r="E43" s="76"/>
      <c r="F43" s="76">
        <v>1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91"/>
      <c r="Z43" s="91"/>
      <c r="AA43" s="101"/>
      <c r="AB43" s="102"/>
      <c r="AC43" s="144">
        <f t="shared" si="2"/>
        <v>0</v>
      </c>
      <c r="AD43" s="4">
        <f t="shared" si="3"/>
        <v>0.2</v>
      </c>
      <c r="AE43" s="14">
        <v>1</v>
      </c>
      <c r="AF43" s="14"/>
      <c r="AG43" s="14"/>
      <c r="AH43" s="3"/>
      <c r="AI43" s="3"/>
      <c r="AJ43" s="3"/>
      <c r="AK43" s="3"/>
      <c r="AL43" s="3"/>
    </row>
    <row r="44" spans="1:39">
      <c r="A44" s="85">
        <v>815</v>
      </c>
      <c r="B44" s="90" t="s">
        <v>97</v>
      </c>
      <c r="C44" s="92"/>
      <c r="D44" s="92"/>
      <c r="E44" s="92"/>
      <c r="F44" s="92"/>
      <c r="G44" s="92"/>
      <c r="H44" s="92"/>
      <c r="I44" s="92">
        <v>1</v>
      </c>
      <c r="J44" s="92"/>
      <c r="K44" s="92"/>
      <c r="L44" s="92"/>
      <c r="M44" s="92">
        <v>1</v>
      </c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3"/>
      <c r="Z44" s="93"/>
      <c r="AA44" s="101"/>
      <c r="AB44" s="102"/>
      <c r="AC44" s="144">
        <f t="shared" si="2"/>
        <v>1</v>
      </c>
      <c r="AD44" s="4">
        <f t="shared" si="3"/>
        <v>1</v>
      </c>
      <c r="AE44" s="14"/>
      <c r="AF44" s="14"/>
      <c r="AG44" s="14"/>
      <c r="AH44" s="3"/>
      <c r="AI44" s="3"/>
      <c r="AJ44" s="3"/>
      <c r="AK44" s="3"/>
      <c r="AL44" s="3"/>
    </row>
    <row r="45" spans="1:39">
      <c r="A45" s="85">
        <v>817</v>
      </c>
      <c r="B45" s="90" t="s">
        <v>97</v>
      </c>
      <c r="C45" s="92"/>
      <c r="D45" s="92"/>
      <c r="E45" s="92"/>
      <c r="F45" s="92"/>
      <c r="G45" s="92">
        <v>1</v>
      </c>
      <c r="H45" s="92"/>
      <c r="I45" s="92">
        <v>1</v>
      </c>
      <c r="J45" s="92"/>
      <c r="K45" s="92"/>
      <c r="L45" s="92"/>
      <c r="M45" s="92">
        <v>1</v>
      </c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3"/>
      <c r="Z45" s="93"/>
      <c r="AA45" s="101"/>
      <c r="AB45" s="102"/>
      <c r="AC45" s="144">
        <f t="shared" si="2"/>
        <v>1</v>
      </c>
      <c r="AD45" s="4">
        <f t="shared" si="3"/>
        <v>1.2000000000000002</v>
      </c>
      <c r="AE45" s="14"/>
      <c r="AF45" s="14"/>
      <c r="AG45" s="14"/>
      <c r="AH45" s="3"/>
      <c r="AI45" s="3"/>
      <c r="AJ45" s="3"/>
      <c r="AK45" s="3"/>
      <c r="AL45" s="3"/>
    </row>
    <row r="46" spans="1:39">
      <c r="A46" s="85">
        <v>819</v>
      </c>
      <c r="B46" s="90" t="s">
        <v>97</v>
      </c>
      <c r="C46" s="92"/>
      <c r="D46" s="92"/>
      <c r="E46" s="92"/>
      <c r="F46" s="92"/>
      <c r="G46" s="92">
        <v>1</v>
      </c>
      <c r="H46" s="92"/>
      <c r="I46" s="92">
        <v>1</v>
      </c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3"/>
      <c r="Z46" s="93"/>
      <c r="AA46" s="101"/>
      <c r="AB46" s="102"/>
      <c r="AC46" s="144">
        <f t="shared" si="2"/>
        <v>1</v>
      </c>
      <c r="AD46" s="4">
        <f t="shared" si="3"/>
        <v>0.4</v>
      </c>
      <c r="AE46" s="14"/>
      <c r="AF46" s="14"/>
      <c r="AG46" s="14"/>
      <c r="AH46" s="3"/>
      <c r="AI46" s="3"/>
      <c r="AJ46" s="3"/>
      <c r="AK46" s="3"/>
      <c r="AL46" s="3"/>
    </row>
    <row r="47" spans="1:39">
      <c r="A47" s="85">
        <v>820</v>
      </c>
      <c r="B47" s="90" t="s">
        <v>97</v>
      </c>
      <c r="C47" s="76"/>
      <c r="D47" s="76"/>
      <c r="E47" s="76"/>
      <c r="F47" s="76"/>
      <c r="G47" s="76"/>
      <c r="H47" s="76"/>
      <c r="I47" s="76">
        <v>1</v>
      </c>
      <c r="J47" s="76"/>
      <c r="K47" s="76"/>
      <c r="L47" s="76"/>
      <c r="M47" s="76">
        <v>1</v>
      </c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91"/>
      <c r="Z47" s="91"/>
      <c r="AA47" s="101"/>
      <c r="AB47" s="102"/>
      <c r="AC47" s="144">
        <f t="shared" si="2"/>
        <v>0</v>
      </c>
      <c r="AD47" s="4">
        <f t="shared" si="3"/>
        <v>1</v>
      </c>
      <c r="AE47" s="14">
        <v>1</v>
      </c>
      <c r="AF47" s="14"/>
      <c r="AG47" s="14">
        <v>1</v>
      </c>
      <c r="AH47" s="3"/>
      <c r="AI47" s="3"/>
      <c r="AJ47" s="3"/>
      <c r="AK47" s="3"/>
      <c r="AL47" s="3"/>
    </row>
    <row r="48" spans="1:39" s="1" customFormat="1">
      <c r="A48" s="85">
        <v>821</v>
      </c>
      <c r="B48" s="90" t="s">
        <v>97</v>
      </c>
      <c r="C48" s="92"/>
      <c r="D48" s="92"/>
      <c r="E48" s="92"/>
      <c r="F48" s="92"/>
      <c r="G48" s="92"/>
      <c r="H48" s="92"/>
      <c r="I48" s="92">
        <v>1</v>
      </c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3"/>
      <c r="Z48" s="93"/>
      <c r="AA48" s="101"/>
      <c r="AB48" s="102"/>
      <c r="AC48" s="144">
        <f t="shared" si="2"/>
        <v>1</v>
      </c>
      <c r="AD48" s="4">
        <f t="shared" si="3"/>
        <v>0.2</v>
      </c>
      <c r="AE48" s="14"/>
      <c r="AF48" s="14"/>
      <c r="AG48" s="14"/>
      <c r="AH48" s="3"/>
      <c r="AI48" s="3"/>
      <c r="AJ48" s="3"/>
      <c r="AK48" s="3"/>
      <c r="AL48" s="3"/>
      <c r="AM48"/>
    </row>
    <row r="49" spans="1:39" s="3" customFormat="1">
      <c r="A49" s="85">
        <v>823</v>
      </c>
      <c r="B49" s="90" t="s">
        <v>97</v>
      </c>
      <c r="C49" s="92"/>
      <c r="D49" s="92"/>
      <c r="E49" s="92"/>
      <c r="F49" s="92"/>
      <c r="G49" s="92"/>
      <c r="H49" s="92"/>
      <c r="I49" s="92">
        <v>1</v>
      </c>
      <c r="J49" s="92"/>
      <c r="K49" s="92"/>
      <c r="L49" s="92"/>
      <c r="M49" s="92">
        <v>1</v>
      </c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>
        <v>1</v>
      </c>
      <c r="Y49" s="93"/>
      <c r="Z49" s="93"/>
      <c r="AA49" s="101"/>
      <c r="AB49" s="102"/>
      <c r="AC49" s="144">
        <f t="shared" si="2"/>
        <v>1</v>
      </c>
      <c r="AD49" s="4">
        <f t="shared" si="3"/>
        <v>1.6</v>
      </c>
      <c r="AE49" s="14"/>
      <c r="AF49" s="14"/>
      <c r="AG49" s="14"/>
      <c r="AM49"/>
    </row>
    <row r="50" spans="1:39" s="3" customFormat="1">
      <c r="A50" s="85">
        <v>824</v>
      </c>
      <c r="B50" s="90" t="s">
        <v>97</v>
      </c>
      <c r="C50" s="76"/>
      <c r="D50" s="76"/>
      <c r="E50" s="76"/>
      <c r="F50" s="76"/>
      <c r="G50" s="76">
        <v>1</v>
      </c>
      <c r="H50" s="76"/>
      <c r="I50" s="76">
        <v>1</v>
      </c>
      <c r="J50" s="76"/>
      <c r="K50" s="76"/>
      <c r="L50" s="76"/>
      <c r="M50" s="76">
        <v>1</v>
      </c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>
        <v>1</v>
      </c>
      <c r="Y50" s="91"/>
      <c r="Z50" s="91"/>
      <c r="AA50" s="101"/>
      <c r="AB50" s="102"/>
      <c r="AC50" s="144">
        <f t="shared" si="2"/>
        <v>0</v>
      </c>
      <c r="AD50" s="4">
        <f t="shared" si="3"/>
        <v>1.8000000000000003</v>
      </c>
      <c r="AE50" s="14">
        <v>2</v>
      </c>
      <c r="AF50" s="14"/>
      <c r="AG50" s="14">
        <v>1</v>
      </c>
      <c r="AM50"/>
    </row>
    <row r="51" spans="1:39" s="3" customFormat="1">
      <c r="A51" s="85">
        <v>825</v>
      </c>
      <c r="B51" s="90" t="s">
        <v>97</v>
      </c>
      <c r="C51" s="92"/>
      <c r="D51" s="92"/>
      <c r="E51" s="92"/>
      <c r="F51" s="92"/>
      <c r="G51" s="92"/>
      <c r="H51" s="92"/>
      <c r="I51" s="92">
        <v>1</v>
      </c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3"/>
      <c r="Z51" s="93"/>
      <c r="AA51" s="101"/>
      <c r="AB51" s="102"/>
      <c r="AC51" s="144">
        <f t="shared" si="2"/>
        <v>1</v>
      </c>
      <c r="AD51" s="4">
        <f t="shared" si="3"/>
        <v>0.2</v>
      </c>
      <c r="AE51" s="14"/>
      <c r="AF51" s="14"/>
      <c r="AG51" s="14"/>
      <c r="AM51"/>
    </row>
    <row r="52" spans="1:39" s="3" customFormat="1">
      <c r="A52" s="85">
        <v>827</v>
      </c>
      <c r="B52" s="90" t="s">
        <v>97</v>
      </c>
      <c r="C52" s="92"/>
      <c r="D52" s="92"/>
      <c r="E52" s="92"/>
      <c r="F52" s="92"/>
      <c r="G52" s="92"/>
      <c r="H52" s="92"/>
      <c r="I52" s="92">
        <v>1</v>
      </c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3"/>
      <c r="Z52" s="93"/>
      <c r="AA52" s="101"/>
      <c r="AB52" s="102"/>
      <c r="AC52" s="144">
        <f t="shared" si="2"/>
        <v>1</v>
      </c>
      <c r="AD52" s="4">
        <f t="shared" si="3"/>
        <v>0.2</v>
      </c>
      <c r="AE52" s="14"/>
      <c r="AF52" s="14"/>
      <c r="AG52" s="14"/>
      <c r="AM52"/>
    </row>
    <row r="53" spans="1:39" s="3" customFormat="1">
      <c r="A53" s="85">
        <v>829</v>
      </c>
      <c r="B53" s="90" t="s">
        <v>97</v>
      </c>
      <c r="C53" s="92"/>
      <c r="D53" s="92"/>
      <c r="E53" s="92"/>
      <c r="F53" s="92">
        <v>1</v>
      </c>
      <c r="G53" s="92"/>
      <c r="H53" s="92"/>
      <c r="I53" s="92"/>
      <c r="J53" s="92"/>
      <c r="K53" s="92"/>
      <c r="L53" s="92"/>
      <c r="M53" s="92">
        <v>1</v>
      </c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3"/>
      <c r="Z53" s="93"/>
      <c r="AA53" s="101"/>
      <c r="AB53" s="102"/>
      <c r="AC53" s="144">
        <f t="shared" si="2"/>
        <v>1</v>
      </c>
      <c r="AD53" s="4">
        <f t="shared" si="3"/>
        <v>1</v>
      </c>
      <c r="AE53" s="14"/>
      <c r="AF53" s="14"/>
      <c r="AG53" s="14"/>
      <c r="AM53"/>
    </row>
    <row r="54" spans="1:39" s="3" customFormat="1">
      <c r="A54" s="85">
        <v>830</v>
      </c>
      <c r="B54" s="90" t="s">
        <v>97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>
        <v>1</v>
      </c>
      <c r="Y54" s="91"/>
      <c r="Z54" s="91"/>
      <c r="AA54" s="101"/>
      <c r="AB54" s="102"/>
      <c r="AC54" s="144">
        <f t="shared" si="2"/>
        <v>0</v>
      </c>
      <c r="AD54" s="4">
        <f t="shared" si="3"/>
        <v>0.6</v>
      </c>
      <c r="AE54" s="14"/>
      <c r="AF54" s="14"/>
      <c r="AG54" s="14"/>
      <c r="AL54" s="3">
        <v>1</v>
      </c>
      <c r="AM54"/>
    </row>
    <row r="55" spans="1:39" s="3" customFormat="1">
      <c r="A55" s="85">
        <v>831</v>
      </c>
      <c r="B55" s="90" t="s">
        <v>97</v>
      </c>
      <c r="C55" s="92"/>
      <c r="D55" s="92" t="s">
        <v>86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3"/>
      <c r="Z55" s="93"/>
      <c r="AA55" s="101"/>
      <c r="AB55" s="102"/>
      <c r="AC55" s="144">
        <f t="shared" si="2"/>
        <v>1</v>
      </c>
      <c r="AD55" s="4">
        <f t="shared" si="3"/>
        <v>0</v>
      </c>
      <c r="AE55" s="14"/>
      <c r="AF55" s="14"/>
      <c r="AG55" s="14"/>
      <c r="AM55"/>
    </row>
    <row r="56" spans="1:39" s="3" customFormat="1">
      <c r="A56" s="85">
        <v>833</v>
      </c>
      <c r="B56" s="90" t="s">
        <v>97</v>
      </c>
      <c r="C56" s="92"/>
      <c r="D56" s="92"/>
      <c r="E56" s="92"/>
      <c r="F56" s="92"/>
      <c r="G56" s="92"/>
      <c r="H56" s="92">
        <v>1</v>
      </c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3"/>
      <c r="Z56" s="93"/>
      <c r="AA56" s="101"/>
      <c r="AB56" s="102"/>
      <c r="AC56" s="144">
        <f t="shared" si="2"/>
        <v>1</v>
      </c>
      <c r="AD56" s="4">
        <f t="shared" si="3"/>
        <v>0.2</v>
      </c>
      <c r="AE56" s="14"/>
      <c r="AF56" s="14"/>
      <c r="AG56" s="14"/>
      <c r="AM56"/>
    </row>
    <row r="57" spans="1:39" s="3" customFormat="1">
      <c r="A57" s="85">
        <v>834</v>
      </c>
      <c r="B57" s="90" t="s">
        <v>97</v>
      </c>
      <c r="C57" s="76"/>
      <c r="D57" s="76"/>
      <c r="E57" s="76"/>
      <c r="F57" s="76">
        <v>1</v>
      </c>
      <c r="G57" s="76"/>
      <c r="H57" s="76"/>
      <c r="I57" s="76">
        <v>1</v>
      </c>
      <c r="J57" s="76"/>
      <c r="K57" s="76"/>
      <c r="L57" s="76"/>
      <c r="M57" s="76">
        <v>1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91"/>
      <c r="Z57" s="91"/>
      <c r="AA57" s="101"/>
      <c r="AB57" s="102"/>
      <c r="AC57" s="144">
        <f t="shared" si="2"/>
        <v>0</v>
      </c>
      <c r="AD57" s="4">
        <f t="shared" si="3"/>
        <v>1.2000000000000002</v>
      </c>
      <c r="AE57" s="14">
        <v>2</v>
      </c>
      <c r="AF57" s="14"/>
      <c r="AG57" s="14">
        <v>1</v>
      </c>
      <c r="AM57"/>
    </row>
    <row r="58" spans="1:39" s="3" customFormat="1">
      <c r="A58" s="85">
        <v>835</v>
      </c>
      <c r="B58" s="90" t="s">
        <v>97</v>
      </c>
      <c r="C58" s="92"/>
      <c r="D58" s="92"/>
      <c r="E58" s="92"/>
      <c r="F58" s="92"/>
      <c r="G58" s="92"/>
      <c r="H58" s="92"/>
      <c r="I58" s="92">
        <v>1</v>
      </c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3"/>
      <c r="Z58" s="93"/>
      <c r="AA58" s="101"/>
      <c r="AB58" s="102"/>
      <c r="AC58" s="144">
        <f t="shared" si="2"/>
        <v>1</v>
      </c>
      <c r="AD58" s="4">
        <f t="shared" si="3"/>
        <v>0.2</v>
      </c>
      <c r="AE58" s="14"/>
      <c r="AF58" s="14"/>
      <c r="AG58" s="14"/>
      <c r="AM58"/>
    </row>
    <row r="59" spans="1:39" s="3" customFormat="1">
      <c r="A59" s="85">
        <v>837</v>
      </c>
      <c r="B59" s="90" t="s">
        <v>97</v>
      </c>
      <c r="C59" s="92"/>
      <c r="D59" s="92"/>
      <c r="E59" s="92"/>
      <c r="F59" s="92"/>
      <c r="G59" s="92"/>
      <c r="H59" s="92"/>
      <c r="I59" s="92">
        <v>1</v>
      </c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3"/>
      <c r="Z59" s="93"/>
      <c r="AA59" s="101"/>
      <c r="AB59" s="102"/>
      <c r="AC59" s="144">
        <f t="shared" si="2"/>
        <v>1</v>
      </c>
      <c r="AD59" s="4">
        <f t="shared" si="3"/>
        <v>0.2</v>
      </c>
      <c r="AE59" s="14"/>
      <c r="AF59" s="14"/>
      <c r="AG59" s="14"/>
      <c r="AM59"/>
    </row>
    <row r="60" spans="1:39" s="3" customFormat="1">
      <c r="A60" s="85">
        <v>839</v>
      </c>
      <c r="B60" s="90" t="s">
        <v>97</v>
      </c>
      <c r="C60" s="92"/>
      <c r="D60" s="92"/>
      <c r="E60" s="92"/>
      <c r="F60" s="92"/>
      <c r="G60" s="92"/>
      <c r="H60" s="92"/>
      <c r="I60" s="92">
        <v>1</v>
      </c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3"/>
      <c r="Z60" s="93"/>
      <c r="AA60" s="101"/>
      <c r="AB60" s="102"/>
      <c r="AC60" s="144">
        <f t="shared" si="2"/>
        <v>1</v>
      </c>
      <c r="AD60" s="4">
        <f t="shared" si="3"/>
        <v>0.2</v>
      </c>
      <c r="AE60" s="14"/>
      <c r="AF60" s="14"/>
      <c r="AG60" s="14"/>
      <c r="AM60"/>
    </row>
    <row r="61" spans="1:39" s="3" customFormat="1">
      <c r="A61" s="85">
        <v>840</v>
      </c>
      <c r="B61" s="90" t="s">
        <v>97</v>
      </c>
      <c r="C61" s="76"/>
      <c r="D61" s="76"/>
      <c r="E61" s="76"/>
      <c r="F61" s="76"/>
      <c r="G61" s="76">
        <v>1</v>
      </c>
      <c r="H61" s="76"/>
      <c r="I61" s="76">
        <v>1</v>
      </c>
      <c r="J61" s="76"/>
      <c r="K61" s="76"/>
      <c r="L61" s="76"/>
      <c r="M61" s="76"/>
      <c r="N61" s="76">
        <v>1</v>
      </c>
      <c r="O61" s="76"/>
      <c r="P61" s="76"/>
      <c r="Q61" s="76"/>
      <c r="R61" s="76"/>
      <c r="S61" s="76"/>
      <c r="T61" s="76"/>
      <c r="U61" s="76"/>
      <c r="V61" s="76"/>
      <c r="W61" s="76"/>
      <c r="X61" s="76">
        <v>1</v>
      </c>
      <c r="Y61" s="91"/>
      <c r="Z61" s="91"/>
      <c r="AA61" s="101"/>
      <c r="AB61" s="102"/>
      <c r="AC61" s="144">
        <f t="shared" si="2"/>
        <v>0</v>
      </c>
      <c r="AD61" s="4">
        <f t="shared" si="3"/>
        <v>1.8000000000000003</v>
      </c>
      <c r="AE61" s="14">
        <v>2</v>
      </c>
      <c r="AF61" s="14"/>
      <c r="AG61" s="14">
        <v>1</v>
      </c>
      <c r="AL61" s="3">
        <v>1</v>
      </c>
      <c r="AM61"/>
    </row>
    <row r="62" spans="1:39" s="3" customFormat="1">
      <c r="A62" s="85">
        <v>841</v>
      </c>
      <c r="B62" s="90" t="s">
        <v>97</v>
      </c>
      <c r="C62" s="92"/>
      <c r="D62" s="92"/>
      <c r="E62" s="92"/>
      <c r="F62" s="92">
        <v>1</v>
      </c>
      <c r="G62" s="92"/>
      <c r="H62" s="92"/>
      <c r="I62" s="92">
        <v>1</v>
      </c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>
        <v>1</v>
      </c>
      <c r="X62" s="92"/>
      <c r="Y62" s="93"/>
      <c r="Z62" s="93"/>
      <c r="AA62" s="101"/>
      <c r="AB62" s="102"/>
      <c r="AC62" s="144">
        <f t="shared" si="2"/>
        <v>1</v>
      </c>
      <c r="AD62" s="4">
        <f t="shared" si="3"/>
        <v>0.7</v>
      </c>
      <c r="AE62" s="14"/>
      <c r="AF62" s="14"/>
      <c r="AG62" s="14"/>
      <c r="AM62"/>
    </row>
    <row r="63" spans="1:39" s="3" customFormat="1">
      <c r="A63" s="85">
        <v>843</v>
      </c>
      <c r="B63" s="90" t="s">
        <v>99</v>
      </c>
      <c r="C63" s="92"/>
      <c r="D63" s="92"/>
      <c r="E63" s="92"/>
      <c r="F63" s="92"/>
      <c r="G63" s="92"/>
      <c r="H63" s="92"/>
      <c r="I63" s="92">
        <v>1</v>
      </c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3"/>
      <c r="Z63" s="93"/>
      <c r="AA63" s="101"/>
      <c r="AB63" s="102"/>
      <c r="AC63" s="144">
        <f t="shared" si="2"/>
        <v>1</v>
      </c>
      <c r="AD63" s="4">
        <f t="shared" si="3"/>
        <v>0.2</v>
      </c>
      <c r="AE63" s="14"/>
      <c r="AF63" s="14"/>
      <c r="AG63" s="14"/>
      <c r="AM63"/>
    </row>
    <row r="64" spans="1:39" s="3" customFormat="1">
      <c r="A64" s="85">
        <v>844</v>
      </c>
      <c r="B64" s="90" t="s">
        <v>97</v>
      </c>
      <c r="C64" s="76"/>
      <c r="D64" s="76"/>
      <c r="E64" s="76"/>
      <c r="F64" s="76">
        <v>1</v>
      </c>
      <c r="G64" s="76"/>
      <c r="H64" s="76"/>
      <c r="I64" s="76">
        <v>1</v>
      </c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>
        <v>1</v>
      </c>
      <c r="Y64" s="91"/>
      <c r="Z64" s="91"/>
      <c r="AA64" s="101"/>
      <c r="AB64" s="102"/>
      <c r="AC64" s="144">
        <f t="shared" si="2"/>
        <v>0</v>
      </c>
      <c r="AD64" s="4">
        <f t="shared" si="3"/>
        <v>1</v>
      </c>
      <c r="AE64" s="14">
        <v>2</v>
      </c>
      <c r="AF64" s="14"/>
      <c r="AG64" s="14"/>
      <c r="AL64" s="3">
        <v>1</v>
      </c>
      <c r="AM64"/>
    </row>
    <row r="65" spans="1:39" s="3" customFormat="1">
      <c r="A65" s="85">
        <v>845</v>
      </c>
      <c r="B65" s="90" t="s">
        <v>99</v>
      </c>
      <c r="C65" s="92"/>
      <c r="D65" s="92"/>
      <c r="E65" s="92"/>
      <c r="F65" s="92"/>
      <c r="G65" s="92"/>
      <c r="H65" s="92"/>
      <c r="I65" s="92">
        <v>1</v>
      </c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93"/>
      <c r="AA65" s="101"/>
      <c r="AB65" s="102"/>
      <c r="AC65" s="144">
        <f t="shared" si="2"/>
        <v>1</v>
      </c>
      <c r="AD65" s="4">
        <f t="shared" si="3"/>
        <v>0.2</v>
      </c>
      <c r="AE65" s="14"/>
      <c r="AF65" s="14"/>
      <c r="AG65" s="14"/>
      <c r="AM65"/>
    </row>
    <row r="66" spans="1:39" s="3" customFormat="1">
      <c r="A66" s="85">
        <v>847</v>
      </c>
      <c r="B66" s="90" t="s">
        <v>99</v>
      </c>
      <c r="C66" s="92"/>
      <c r="D66" s="92"/>
      <c r="E66" s="92"/>
      <c r="F66" s="92"/>
      <c r="G66" s="92"/>
      <c r="H66" s="92"/>
      <c r="I66" s="92">
        <v>1</v>
      </c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>
        <v>1</v>
      </c>
      <c r="Y66" s="93"/>
      <c r="Z66" s="93"/>
      <c r="AA66" s="101"/>
      <c r="AB66" s="102"/>
      <c r="AC66" s="144">
        <f t="shared" si="2"/>
        <v>1</v>
      </c>
      <c r="AD66" s="4">
        <f t="shared" si="3"/>
        <v>0.8</v>
      </c>
      <c r="AE66" s="14"/>
      <c r="AF66" s="14"/>
      <c r="AG66" s="14"/>
      <c r="AM66"/>
    </row>
    <row r="67" spans="1:39" s="3" customFormat="1">
      <c r="A67" s="85">
        <v>849</v>
      </c>
      <c r="B67" s="90" t="s">
        <v>97</v>
      </c>
      <c r="C67" s="92"/>
      <c r="D67" s="92"/>
      <c r="E67" s="92"/>
      <c r="F67" s="92"/>
      <c r="G67" s="92"/>
      <c r="H67" s="92"/>
      <c r="I67" s="92">
        <v>1</v>
      </c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3"/>
      <c r="Z67" s="93"/>
      <c r="AA67" s="101"/>
      <c r="AB67" s="102"/>
      <c r="AC67" s="144">
        <f t="shared" si="2"/>
        <v>1</v>
      </c>
      <c r="AD67" s="4">
        <f t="shared" si="3"/>
        <v>0.2</v>
      </c>
      <c r="AE67" s="14"/>
      <c r="AF67" s="14"/>
      <c r="AG67" s="14"/>
      <c r="AM67"/>
    </row>
    <row r="68" spans="1:39" s="3" customFormat="1">
      <c r="A68" s="85">
        <v>850</v>
      </c>
      <c r="B68" s="90" t="s">
        <v>97</v>
      </c>
      <c r="C68" s="76"/>
      <c r="D68" s="76"/>
      <c r="E68" s="76"/>
      <c r="F68" s="76"/>
      <c r="G68" s="76"/>
      <c r="H68" s="76"/>
      <c r="I68" s="76">
        <v>1</v>
      </c>
      <c r="J68" s="76"/>
      <c r="K68" s="76"/>
      <c r="L68" s="76"/>
      <c r="M68" s="76">
        <v>1</v>
      </c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>
        <v>1</v>
      </c>
      <c r="Y68" s="91"/>
      <c r="Z68" s="91"/>
      <c r="AA68" s="101"/>
      <c r="AB68" s="102"/>
      <c r="AC68" s="144">
        <f t="shared" si="2"/>
        <v>0</v>
      </c>
      <c r="AD68" s="4">
        <f t="shared" si="3"/>
        <v>1.6</v>
      </c>
      <c r="AE68" s="14">
        <v>1</v>
      </c>
      <c r="AF68" s="14"/>
      <c r="AG68" s="14">
        <v>1</v>
      </c>
      <c r="AL68" s="3">
        <v>1</v>
      </c>
      <c r="AM68"/>
    </row>
    <row r="69" spans="1:39" s="3" customFormat="1">
      <c r="A69" s="85">
        <v>851</v>
      </c>
      <c r="B69" s="90" t="s">
        <v>97</v>
      </c>
      <c r="C69" s="92"/>
      <c r="D69" s="92" t="s">
        <v>86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3"/>
      <c r="Z69" s="93"/>
      <c r="AA69" s="101"/>
      <c r="AB69" s="102"/>
      <c r="AC69" s="144">
        <f t="shared" si="2"/>
        <v>1</v>
      </c>
      <c r="AD69" s="4">
        <f t="shared" si="3"/>
        <v>0</v>
      </c>
      <c r="AE69" s="14"/>
      <c r="AF69" s="14"/>
      <c r="AG69" s="14"/>
      <c r="AM69"/>
    </row>
    <row r="70" spans="1:39" s="3" customFormat="1">
      <c r="A70" s="85">
        <v>853</v>
      </c>
      <c r="B70" s="90" t="s">
        <v>97</v>
      </c>
      <c r="C70" s="92"/>
      <c r="D70" s="92"/>
      <c r="E70" s="92"/>
      <c r="F70" s="92"/>
      <c r="G70" s="92"/>
      <c r="H70" s="92"/>
      <c r="I70" s="92">
        <v>1</v>
      </c>
      <c r="J70" s="92"/>
      <c r="K70" s="92"/>
      <c r="L70" s="92"/>
      <c r="M70" s="92">
        <v>1</v>
      </c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3"/>
      <c r="Z70" s="93"/>
      <c r="AA70" s="101"/>
      <c r="AB70" s="102"/>
      <c r="AC70" s="144">
        <f t="shared" si="2"/>
        <v>1</v>
      </c>
      <c r="AD70" s="4">
        <f t="shared" si="3"/>
        <v>1</v>
      </c>
      <c r="AE70" s="14"/>
      <c r="AF70" s="14"/>
      <c r="AG70" s="14"/>
      <c r="AM70"/>
    </row>
    <row r="71" spans="1:39" s="3" customFormat="1">
      <c r="A71" s="85">
        <v>854</v>
      </c>
      <c r="B71" s="90" t="s">
        <v>98</v>
      </c>
      <c r="C71" s="76"/>
      <c r="D71" s="76"/>
      <c r="E71" s="76"/>
      <c r="F71" s="76">
        <v>1</v>
      </c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>
        <v>1</v>
      </c>
      <c r="Y71" s="91"/>
      <c r="Z71" s="91"/>
      <c r="AA71" s="101"/>
      <c r="AB71" s="102"/>
      <c r="AC71" s="144">
        <f t="shared" si="2"/>
        <v>0</v>
      </c>
      <c r="AD71" s="4">
        <f t="shared" si="3"/>
        <v>0.8</v>
      </c>
      <c r="AE71" s="14">
        <v>1</v>
      </c>
      <c r="AF71" s="14"/>
      <c r="AG71" s="14"/>
      <c r="AL71" s="3">
        <v>1</v>
      </c>
      <c r="AM71"/>
    </row>
    <row r="72" spans="1:39" s="3" customFormat="1">
      <c r="A72" s="85">
        <v>855</v>
      </c>
      <c r="B72" s="90" t="s">
        <v>97</v>
      </c>
      <c r="C72" s="92"/>
      <c r="D72" s="92"/>
      <c r="E72" s="92"/>
      <c r="F72" s="92"/>
      <c r="G72" s="92"/>
      <c r="H72" s="92"/>
      <c r="I72" s="92">
        <v>1</v>
      </c>
      <c r="J72" s="92"/>
      <c r="K72" s="92"/>
      <c r="L72" s="92"/>
      <c r="M72" s="92">
        <v>1</v>
      </c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93"/>
      <c r="AA72" s="101"/>
      <c r="AB72" s="102"/>
      <c r="AC72" s="144">
        <f t="shared" si="2"/>
        <v>1</v>
      </c>
      <c r="AD72" s="4">
        <f t="shared" si="3"/>
        <v>1</v>
      </c>
      <c r="AE72" s="14"/>
      <c r="AF72" s="14"/>
      <c r="AG72" s="14"/>
      <c r="AM72"/>
    </row>
    <row r="73" spans="1:39" s="3" customFormat="1">
      <c r="A73" s="85">
        <v>857</v>
      </c>
      <c r="B73" s="90" t="s">
        <v>97</v>
      </c>
      <c r="C73" s="92"/>
      <c r="D73" s="92"/>
      <c r="E73" s="92"/>
      <c r="F73" s="92"/>
      <c r="G73" s="92"/>
      <c r="H73" s="92"/>
      <c r="I73" s="92">
        <v>1</v>
      </c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3"/>
      <c r="Z73" s="93"/>
      <c r="AA73" s="101"/>
      <c r="AB73" s="102"/>
      <c r="AC73" s="144">
        <f t="shared" si="2"/>
        <v>1</v>
      </c>
      <c r="AD73" s="4">
        <f t="shared" si="3"/>
        <v>0.2</v>
      </c>
      <c r="AE73" s="14"/>
      <c r="AF73" s="14"/>
      <c r="AG73" s="14"/>
      <c r="AM73"/>
    </row>
    <row r="74" spans="1:39" s="3" customFormat="1">
      <c r="A74" s="85">
        <v>859</v>
      </c>
      <c r="B74" s="90" t="s">
        <v>97</v>
      </c>
      <c r="C74" s="92"/>
      <c r="D74" s="92"/>
      <c r="E74" s="92"/>
      <c r="F74" s="92"/>
      <c r="G74" s="92"/>
      <c r="H74" s="92"/>
      <c r="I74" s="92">
        <v>1</v>
      </c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>
        <v>1</v>
      </c>
      <c r="U74" s="92"/>
      <c r="V74" s="92"/>
      <c r="W74" s="92"/>
      <c r="X74" s="92">
        <v>1</v>
      </c>
      <c r="Y74" s="93"/>
      <c r="Z74" s="93"/>
      <c r="AA74" s="101"/>
      <c r="AB74" s="102"/>
      <c r="AC74" s="144">
        <f t="shared" ref="AC74:AC96" si="4">MOD(A74,2)</f>
        <v>1</v>
      </c>
      <c r="AD74" s="4">
        <f t="shared" ref="AD74:AD96" si="5">(SUM(E74:J74)*0.2)+(SUM(K74:L74)*0.5)+(SUM(M74:N74)*0.8)+(SUM(O74:R74)*0.9)+(SUM(S74:U74)*1)+(V74*0.5)+(W74*0.3)+(X74*0.6)</f>
        <v>1.7999999999999998</v>
      </c>
      <c r="AE74" s="14"/>
      <c r="AF74" s="14"/>
      <c r="AG74" s="14"/>
      <c r="AM74"/>
    </row>
    <row r="75" spans="1:39" s="3" customFormat="1">
      <c r="A75" s="85">
        <v>860</v>
      </c>
      <c r="B75" s="90" t="s">
        <v>97</v>
      </c>
      <c r="C75" s="76"/>
      <c r="D75" s="76"/>
      <c r="E75" s="76"/>
      <c r="F75" s="76"/>
      <c r="G75" s="76"/>
      <c r="H75" s="76"/>
      <c r="I75" s="76">
        <v>1</v>
      </c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>
        <v>1</v>
      </c>
      <c r="Y75" s="91"/>
      <c r="Z75" s="91"/>
      <c r="AA75" s="101"/>
      <c r="AB75" s="102"/>
      <c r="AC75" s="144">
        <f t="shared" si="4"/>
        <v>0</v>
      </c>
      <c r="AD75" s="4">
        <f t="shared" si="5"/>
        <v>0.8</v>
      </c>
      <c r="AE75" s="14">
        <v>1</v>
      </c>
      <c r="AF75" s="14"/>
      <c r="AG75" s="14"/>
      <c r="AL75" s="3">
        <v>1</v>
      </c>
      <c r="AM75"/>
    </row>
    <row r="76" spans="1:39" s="3" customFormat="1">
      <c r="A76" s="85">
        <v>861</v>
      </c>
      <c r="B76" s="90" t="s">
        <v>97</v>
      </c>
      <c r="C76" s="92"/>
      <c r="D76" s="92"/>
      <c r="E76" s="92"/>
      <c r="F76" s="92"/>
      <c r="G76" s="92"/>
      <c r="H76" s="92">
        <v>1</v>
      </c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3"/>
      <c r="Z76" s="93"/>
      <c r="AA76" s="101"/>
      <c r="AB76" s="102"/>
      <c r="AC76" s="144">
        <f t="shared" si="4"/>
        <v>1</v>
      </c>
      <c r="AD76" s="4">
        <f t="shared" si="5"/>
        <v>0.2</v>
      </c>
      <c r="AE76" s="14"/>
      <c r="AF76" s="14"/>
      <c r="AG76" s="14"/>
      <c r="AM76"/>
    </row>
    <row r="77" spans="1:39" s="3" customFormat="1">
      <c r="A77" s="85">
        <v>863</v>
      </c>
      <c r="B77" s="90" t="s">
        <v>97</v>
      </c>
      <c r="C77" s="92"/>
      <c r="D77" s="92"/>
      <c r="E77" s="92"/>
      <c r="F77" s="92"/>
      <c r="G77" s="92"/>
      <c r="H77" s="92">
        <v>1</v>
      </c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3"/>
      <c r="Z77" s="93"/>
      <c r="AA77" s="101"/>
      <c r="AB77" s="102"/>
      <c r="AC77" s="144">
        <f t="shared" si="4"/>
        <v>1</v>
      </c>
      <c r="AD77" s="4">
        <f t="shared" si="5"/>
        <v>0.2</v>
      </c>
      <c r="AE77" s="14"/>
      <c r="AF77" s="14"/>
      <c r="AG77" s="14"/>
      <c r="AM77"/>
    </row>
    <row r="78" spans="1:39" s="3" customFormat="1">
      <c r="A78" s="85">
        <v>864</v>
      </c>
      <c r="B78" s="90" t="s">
        <v>97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>
        <v>1</v>
      </c>
      <c r="Y78" s="91"/>
      <c r="Z78" s="91"/>
      <c r="AA78" s="101"/>
      <c r="AB78" s="102"/>
      <c r="AC78" s="144">
        <f t="shared" si="4"/>
        <v>0</v>
      </c>
      <c r="AD78" s="4">
        <f t="shared" si="5"/>
        <v>0.6</v>
      </c>
      <c r="AE78" s="14"/>
      <c r="AF78" s="14"/>
      <c r="AG78" s="14"/>
      <c r="AL78" s="3">
        <v>1</v>
      </c>
      <c r="AM78"/>
    </row>
    <row r="79" spans="1:39" s="3" customFormat="1">
      <c r="A79" s="85">
        <v>865</v>
      </c>
      <c r="B79" s="90" t="s">
        <v>97</v>
      </c>
      <c r="C79" s="92"/>
      <c r="D79" s="92"/>
      <c r="E79" s="92"/>
      <c r="F79" s="92"/>
      <c r="G79" s="92"/>
      <c r="H79" s="92"/>
      <c r="I79" s="92">
        <v>1</v>
      </c>
      <c r="J79" s="92"/>
      <c r="K79" s="92"/>
      <c r="L79" s="92"/>
      <c r="M79" s="92">
        <v>1</v>
      </c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3"/>
      <c r="Z79" s="93"/>
      <c r="AA79" s="101"/>
      <c r="AB79" s="102"/>
      <c r="AC79" s="144">
        <f t="shared" si="4"/>
        <v>1</v>
      </c>
      <c r="AD79" s="4">
        <f t="shared" si="5"/>
        <v>1</v>
      </c>
      <c r="AE79" s="14"/>
      <c r="AF79" s="14"/>
      <c r="AG79" s="14"/>
      <c r="AM79"/>
    </row>
    <row r="80" spans="1:39" s="3" customFormat="1">
      <c r="A80" s="85">
        <v>867</v>
      </c>
      <c r="B80" s="90" t="s">
        <v>97</v>
      </c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>
        <v>1</v>
      </c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>
        <v>1</v>
      </c>
      <c r="Y80" s="93"/>
      <c r="Z80" s="93"/>
      <c r="AA80" s="101"/>
      <c r="AB80" s="102"/>
      <c r="AC80" s="144">
        <f t="shared" si="4"/>
        <v>1</v>
      </c>
      <c r="AD80" s="4">
        <f t="shared" si="5"/>
        <v>1.4</v>
      </c>
      <c r="AE80" s="14"/>
      <c r="AF80" s="14"/>
      <c r="AG80" s="14"/>
      <c r="AM80"/>
    </row>
    <row r="81" spans="1:39" s="3" customFormat="1">
      <c r="A81" s="85">
        <v>869</v>
      </c>
      <c r="B81" s="90" t="s">
        <v>97</v>
      </c>
      <c r="C81" s="92"/>
      <c r="D81" s="92"/>
      <c r="E81" s="92"/>
      <c r="F81" s="92">
        <v>1</v>
      </c>
      <c r="G81" s="92"/>
      <c r="H81" s="92">
        <v>1</v>
      </c>
      <c r="I81" s="92"/>
      <c r="J81" s="92"/>
      <c r="K81" s="92"/>
      <c r="L81" s="92"/>
      <c r="M81" s="92">
        <v>1</v>
      </c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>
        <v>1</v>
      </c>
      <c r="Y81" s="93"/>
      <c r="Z81" s="93"/>
      <c r="AA81" s="101"/>
      <c r="AB81" s="102"/>
      <c r="AC81" s="144">
        <f t="shared" si="4"/>
        <v>1</v>
      </c>
      <c r="AD81" s="4">
        <f t="shared" si="5"/>
        <v>1.8000000000000003</v>
      </c>
      <c r="AE81" s="14"/>
      <c r="AF81" s="14"/>
      <c r="AG81" s="14"/>
      <c r="AM81"/>
    </row>
    <row r="82" spans="1:39" s="3" customFormat="1">
      <c r="A82" s="85">
        <v>870</v>
      </c>
      <c r="B82" s="90" t="s">
        <v>98</v>
      </c>
      <c r="C82" s="76"/>
      <c r="D82" s="76"/>
      <c r="E82" s="76"/>
      <c r="F82" s="76"/>
      <c r="G82" s="76"/>
      <c r="H82" s="76"/>
      <c r="I82" s="76">
        <v>1</v>
      </c>
      <c r="J82" s="76"/>
      <c r="K82" s="76"/>
      <c r="L82" s="76"/>
      <c r="M82" s="76">
        <v>1</v>
      </c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91"/>
      <c r="Z82" s="91"/>
      <c r="AA82" s="101"/>
      <c r="AB82" s="102"/>
      <c r="AC82" s="144">
        <f t="shared" si="4"/>
        <v>0</v>
      </c>
      <c r="AD82" s="4">
        <f t="shared" si="5"/>
        <v>1</v>
      </c>
      <c r="AE82" s="14">
        <v>1</v>
      </c>
      <c r="AF82" s="14"/>
      <c r="AG82" s="14">
        <v>1</v>
      </c>
      <c r="AM82"/>
    </row>
    <row r="83" spans="1:39" s="3" customFormat="1">
      <c r="A83" s="85">
        <v>871</v>
      </c>
      <c r="B83" s="90" t="s">
        <v>97</v>
      </c>
      <c r="C83" s="92"/>
      <c r="D83" s="92" t="s">
        <v>86</v>
      </c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3"/>
      <c r="Z83" s="93"/>
      <c r="AA83" s="101"/>
      <c r="AB83" s="102"/>
      <c r="AC83" s="144">
        <f t="shared" si="4"/>
        <v>1</v>
      </c>
      <c r="AD83" s="4">
        <f t="shared" si="5"/>
        <v>0</v>
      </c>
      <c r="AE83" s="14"/>
      <c r="AF83" s="14"/>
      <c r="AG83" s="14"/>
      <c r="AM83"/>
    </row>
    <row r="84" spans="1:39" s="3" customFormat="1">
      <c r="A84" s="85">
        <v>873</v>
      </c>
      <c r="B84" s="90" t="s">
        <v>97</v>
      </c>
      <c r="C84" s="92"/>
      <c r="D84" s="92" t="s">
        <v>86</v>
      </c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3"/>
      <c r="Z84" s="93"/>
      <c r="AA84" s="101"/>
      <c r="AB84" s="102"/>
      <c r="AC84" s="144">
        <f t="shared" si="4"/>
        <v>1</v>
      </c>
      <c r="AD84" s="4">
        <f t="shared" si="5"/>
        <v>0</v>
      </c>
      <c r="AE84" s="14"/>
      <c r="AF84" s="14"/>
      <c r="AG84" s="14"/>
      <c r="AM84"/>
    </row>
    <row r="85" spans="1:39" s="3" customFormat="1">
      <c r="A85" s="85">
        <v>874</v>
      </c>
      <c r="B85" s="90" t="s">
        <v>98</v>
      </c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>
        <v>1</v>
      </c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>
        <v>1</v>
      </c>
      <c r="Y85" s="91"/>
      <c r="Z85" s="91"/>
      <c r="AA85" s="101"/>
      <c r="AB85" s="102"/>
      <c r="AC85" s="144">
        <f t="shared" si="4"/>
        <v>0</v>
      </c>
      <c r="AD85" s="4">
        <f t="shared" si="5"/>
        <v>1.4</v>
      </c>
      <c r="AE85" s="14"/>
      <c r="AF85" s="14"/>
      <c r="AG85" s="14">
        <v>1</v>
      </c>
      <c r="AL85" s="3">
        <v>1</v>
      </c>
    </row>
    <row r="86" spans="1:39" s="3" customFormat="1">
      <c r="A86" s="85">
        <v>875</v>
      </c>
      <c r="B86" s="90" t="s">
        <v>97</v>
      </c>
      <c r="C86" s="92"/>
      <c r="D86" s="92"/>
      <c r="E86" s="92"/>
      <c r="F86" s="92"/>
      <c r="G86" s="92"/>
      <c r="H86" s="92">
        <v>1</v>
      </c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3"/>
      <c r="Z86" s="93"/>
      <c r="AA86" s="101"/>
      <c r="AB86" s="102"/>
      <c r="AC86" s="144">
        <f t="shared" si="4"/>
        <v>1</v>
      </c>
      <c r="AD86" s="4">
        <f t="shared" si="5"/>
        <v>0.2</v>
      </c>
      <c r="AE86" s="14"/>
      <c r="AF86" s="14"/>
      <c r="AG86" s="14"/>
    </row>
    <row r="87" spans="1:39" s="3" customFormat="1">
      <c r="A87" s="85">
        <v>877</v>
      </c>
      <c r="B87" s="90" t="s">
        <v>97</v>
      </c>
      <c r="C87" s="92"/>
      <c r="D87" s="92" t="s">
        <v>86</v>
      </c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3"/>
      <c r="Z87" s="93"/>
      <c r="AA87" s="101"/>
      <c r="AB87" s="102"/>
      <c r="AC87" s="144">
        <f t="shared" si="4"/>
        <v>1</v>
      </c>
      <c r="AD87" s="4">
        <f t="shared" si="5"/>
        <v>0</v>
      </c>
      <c r="AE87" s="14"/>
      <c r="AF87" s="14"/>
      <c r="AG87" s="14"/>
      <c r="AH87" s="41"/>
      <c r="AI87" s="41"/>
      <c r="AJ87" s="41"/>
      <c r="AK87" s="41"/>
      <c r="AL87" s="41"/>
    </row>
    <row r="88" spans="1:39" s="3" customFormat="1">
      <c r="A88" s="85">
        <v>879</v>
      </c>
      <c r="B88" s="90" t="s">
        <v>97</v>
      </c>
      <c r="C88" s="92"/>
      <c r="D88" s="92"/>
      <c r="E88" s="92"/>
      <c r="F88" s="92">
        <v>1</v>
      </c>
      <c r="G88" s="92"/>
      <c r="H88" s="92"/>
      <c r="I88" s="92"/>
      <c r="J88" s="92"/>
      <c r="K88" s="92"/>
      <c r="L88" s="92"/>
      <c r="M88" s="92">
        <v>1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3"/>
      <c r="Z88" s="93"/>
      <c r="AA88" s="101"/>
      <c r="AB88" s="102"/>
      <c r="AC88" s="144">
        <f t="shared" si="4"/>
        <v>1</v>
      </c>
      <c r="AD88" s="4">
        <f t="shared" si="5"/>
        <v>1</v>
      </c>
      <c r="AE88" s="14"/>
      <c r="AF88" s="14"/>
      <c r="AG88" s="14"/>
    </row>
    <row r="89" spans="1:39" s="3" customFormat="1">
      <c r="A89" s="85">
        <v>880</v>
      </c>
      <c r="B89" s="90" t="s">
        <v>98</v>
      </c>
      <c r="C89" s="76"/>
      <c r="D89" s="76"/>
      <c r="E89" s="76"/>
      <c r="F89" s="76"/>
      <c r="G89" s="76"/>
      <c r="H89" s="76"/>
      <c r="I89" s="76">
        <v>1</v>
      </c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>
        <v>1</v>
      </c>
      <c r="Y89" s="91"/>
      <c r="Z89" s="91"/>
      <c r="AA89" s="101"/>
      <c r="AB89" s="102"/>
      <c r="AC89" s="144">
        <f t="shared" si="4"/>
        <v>0</v>
      </c>
      <c r="AD89" s="4">
        <f t="shared" si="5"/>
        <v>0.8</v>
      </c>
      <c r="AE89" s="14">
        <v>3</v>
      </c>
      <c r="AF89" s="14"/>
      <c r="AG89" s="14">
        <v>1</v>
      </c>
      <c r="AL89" s="3">
        <v>2</v>
      </c>
    </row>
    <row r="90" spans="1:39" s="3" customFormat="1">
      <c r="A90" s="85">
        <v>881</v>
      </c>
      <c r="B90" s="90" t="s">
        <v>97</v>
      </c>
      <c r="C90" s="92"/>
      <c r="D90" s="92"/>
      <c r="E90" s="92"/>
      <c r="F90" s="92"/>
      <c r="G90" s="92"/>
      <c r="H90" s="92"/>
      <c r="I90" s="92">
        <v>1</v>
      </c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3"/>
      <c r="Z90" s="93"/>
      <c r="AA90" s="101"/>
      <c r="AB90" s="102"/>
      <c r="AC90" s="144">
        <f t="shared" si="4"/>
        <v>1</v>
      </c>
      <c r="AD90" s="4">
        <f t="shared" si="5"/>
        <v>0.2</v>
      </c>
      <c r="AE90" s="14"/>
      <c r="AF90" s="14"/>
      <c r="AG90" s="14"/>
    </row>
    <row r="91" spans="1:39" s="3" customFormat="1">
      <c r="A91" s="85">
        <v>883</v>
      </c>
      <c r="B91" s="94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>
        <v>1</v>
      </c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3"/>
      <c r="Z91" s="93"/>
      <c r="AA91" s="101"/>
      <c r="AB91" s="102"/>
      <c r="AC91" s="144">
        <f t="shared" si="4"/>
        <v>1</v>
      </c>
      <c r="AD91" s="4">
        <f t="shared" si="5"/>
        <v>0.8</v>
      </c>
      <c r="AE91" s="14"/>
      <c r="AF91" s="14"/>
      <c r="AG91" s="14"/>
    </row>
    <row r="92" spans="1:39" s="3" customFormat="1">
      <c r="A92" s="85">
        <v>884</v>
      </c>
      <c r="B92" s="90" t="s">
        <v>98</v>
      </c>
      <c r="C92" s="76"/>
      <c r="D92" s="76"/>
      <c r="E92" s="76"/>
      <c r="F92" s="76">
        <v>1</v>
      </c>
      <c r="G92" s="76"/>
      <c r="H92" s="76"/>
      <c r="I92" s="76">
        <v>1</v>
      </c>
      <c r="J92" s="76"/>
      <c r="K92" s="76"/>
      <c r="L92" s="76"/>
      <c r="M92" s="76">
        <v>1</v>
      </c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>
        <v>1</v>
      </c>
      <c r="Y92" s="91"/>
      <c r="Z92" s="91"/>
      <c r="AA92" s="101"/>
      <c r="AB92" s="102"/>
      <c r="AC92" s="144">
        <f t="shared" si="4"/>
        <v>0</v>
      </c>
      <c r="AD92" s="4">
        <f t="shared" si="5"/>
        <v>1.8000000000000003</v>
      </c>
      <c r="AE92" s="14"/>
      <c r="AF92" s="14"/>
      <c r="AG92" s="14"/>
    </row>
    <row r="93" spans="1:39" s="3" customFormat="1">
      <c r="A93" s="85">
        <v>885</v>
      </c>
      <c r="B93" s="90" t="s">
        <v>97</v>
      </c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>
        <v>1</v>
      </c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>
        <v>1</v>
      </c>
      <c r="Y93" s="93"/>
      <c r="Z93" s="93"/>
      <c r="AA93" s="101"/>
      <c r="AB93" s="102"/>
      <c r="AC93" s="144">
        <f t="shared" si="4"/>
        <v>1</v>
      </c>
      <c r="AD93" s="4">
        <f t="shared" si="5"/>
        <v>1.4</v>
      </c>
      <c r="AE93" s="14"/>
      <c r="AF93" s="14"/>
      <c r="AG93" s="14"/>
    </row>
    <row r="94" spans="1:39" s="3" customFormat="1">
      <c r="A94" s="85">
        <v>887</v>
      </c>
      <c r="B94" s="90" t="s">
        <v>97</v>
      </c>
      <c r="C94" s="92"/>
      <c r="D94" s="92" t="s">
        <v>86</v>
      </c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3"/>
      <c r="Z94" s="93"/>
      <c r="AA94" s="101"/>
      <c r="AB94" s="102"/>
      <c r="AC94" s="144">
        <f t="shared" si="4"/>
        <v>1</v>
      </c>
      <c r="AD94" s="4">
        <f t="shared" si="5"/>
        <v>0</v>
      </c>
      <c r="AE94" s="14"/>
      <c r="AF94" s="14"/>
      <c r="AG94" s="14"/>
    </row>
    <row r="95" spans="1:39" s="3" customFormat="1">
      <c r="A95" s="85">
        <v>889</v>
      </c>
      <c r="B95" s="90" t="s">
        <v>97</v>
      </c>
      <c r="C95" s="92"/>
      <c r="D95" s="92"/>
      <c r="E95" s="92"/>
      <c r="F95" s="92"/>
      <c r="G95" s="92"/>
      <c r="H95" s="92">
        <v>1</v>
      </c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3"/>
      <c r="Z95" s="93"/>
      <c r="AA95" s="101"/>
      <c r="AB95" s="102"/>
      <c r="AC95" s="144">
        <f t="shared" si="4"/>
        <v>1</v>
      </c>
      <c r="AD95" s="4">
        <f t="shared" si="5"/>
        <v>0.2</v>
      </c>
      <c r="AE95" s="14">
        <v>2</v>
      </c>
      <c r="AF95" s="14"/>
      <c r="AG95" s="14">
        <v>1</v>
      </c>
      <c r="AL95" s="3">
        <v>1</v>
      </c>
    </row>
    <row r="96" spans="1:39" s="3" customFormat="1" ht="15.75" thickBot="1">
      <c r="A96" s="95">
        <v>890</v>
      </c>
      <c r="B96" s="96" t="s">
        <v>98</v>
      </c>
      <c r="C96" s="105"/>
      <c r="D96" s="105"/>
      <c r="E96" s="105"/>
      <c r="F96" s="105">
        <v>1</v>
      </c>
      <c r="G96" s="105"/>
      <c r="H96" s="105"/>
      <c r="I96" s="105">
        <v>1</v>
      </c>
      <c r="J96" s="105"/>
      <c r="K96" s="105"/>
      <c r="L96" s="105"/>
      <c r="M96" s="105">
        <v>1</v>
      </c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>
        <v>1</v>
      </c>
      <c r="Y96" s="106"/>
      <c r="Z96" s="106"/>
      <c r="AA96" s="103"/>
      <c r="AB96" s="104"/>
      <c r="AC96" s="144">
        <f t="shared" si="4"/>
        <v>0</v>
      </c>
      <c r="AD96" s="4">
        <f t="shared" si="5"/>
        <v>1.8000000000000003</v>
      </c>
      <c r="AE96" s="14"/>
      <c r="AF96" s="14"/>
      <c r="AG96" s="14"/>
    </row>
    <row r="97" spans="2:33" s="3" customFormat="1">
      <c r="B97" s="2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1"/>
      <c r="Z97" s="21"/>
      <c r="AA97" s="171"/>
      <c r="AB97" s="171"/>
      <c r="AC97" s="51"/>
      <c r="AE97" s="14"/>
      <c r="AF97" s="14"/>
      <c r="AG97" s="14"/>
    </row>
    <row r="98" spans="2:33" s="3" customFormat="1">
      <c r="B98" s="2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1"/>
      <c r="Z98" s="21"/>
      <c r="AA98" s="171"/>
      <c r="AB98" s="171"/>
      <c r="AC98" s="51"/>
      <c r="AE98" s="14"/>
      <c r="AF98" s="14"/>
      <c r="AG98" s="14"/>
    </row>
    <row r="99" spans="2:33" s="3" customFormat="1">
      <c r="B99" s="2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1"/>
      <c r="Z99" s="21"/>
      <c r="AA99" s="171"/>
      <c r="AB99" s="171"/>
      <c r="AC99" s="51"/>
      <c r="AE99" s="14"/>
      <c r="AF99" s="14"/>
      <c r="AG99" s="14"/>
    </row>
    <row r="100" spans="2:33" s="3" customFormat="1">
      <c r="B100" s="2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1"/>
      <c r="Z100" s="21"/>
      <c r="AA100" s="171"/>
      <c r="AB100" s="171"/>
      <c r="AC100" s="51"/>
      <c r="AE100" s="14"/>
      <c r="AF100" s="14"/>
      <c r="AG100" s="14"/>
    </row>
    <row r="101" spans="2:33" s="3" customFormat="1">
      <c r="B101" s="2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1"/>
      <c r="Z101" s="21"/>
      <c r="AA101" s="171"/>
      <c r="AB101" s="171"/>
      <c r="AC101" s="51"/>
      <c r="AE101" s="14"/>
      <c r="AF101" s="14"/>
      <c r="AG101" s="14"/>
    </row>
    <row r="102" spans="2:33" s="3" customFormat="1">
      <c r="B102" s="2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1"/>
      <c r="Z102" s="21"/>
      <c r="AA102" s="171"/>
      <c r="AB102" s="171"/>
      <c r="AC102" s="51"/>
      <c r="AE102" s="14"/>
      <c r="AF102" s="14"/>
      <c r="AG102" s="14"/>
    </row>
    <row r="103" spans="2:33" s="3" customFormat="1">
      <c r="B103" s="2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1"/>
      <c r="Z103" s="21"/>
      <c r="AA103" s="171"/>
      <c r="AB103" s="171"/>
      <c r="AC103" s="51"/>
      <c r="AE103" s="14"/>
      <c r="AF103" s="14"/>
      <c r="AG103" s="14"/>
    </row>
    <row r="104" spans="2:33" s="3" customFormat="1">
      <c r="B104" s="2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1"/>
      <c r="Z104" s="21"/>
      <c r="AA104" s="171"/>
      <c r="AB104" s="171"/>
      <c r="AC104" s="51"/>
      <c r="AE104" s="14"/>
      <c r="AF104" s="14"/>
      <c r="AG104" s="14"/>
    </row>
    <row r="105" spans="2:33" s="3" customFormat="1">
      <c r="B105" s="2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1"/>
      <c r="Z105" s="21"/>
      <c r="AA105" s="171"/>
      <c r="AB105" s="171"/>
      <c r="AC105" s="51"/>
      <c r="AE105" s="14"/>
      <c r="AF105" s="14"/>
      <c r="AG105" s="14"/>
    </row>
    <row r="106" spans="2:33" s="3" customFormat="1">
      <c r="B106" s="2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1"/>
      <c r="Z106" s="21"/>
      <c r="AA106" s="171"/>
      <c r="AB106" s="171"/>
      <c r="AC106" s="51"/>
      <c r="AE106" s="14"/>
      <c r="AF106" s="14"/>
      <c r="AG106" s="14"/>
    </row>
    <row r="107" spans="2:33" s="3" customFormat="1">
      <c r="B107" s="2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1"/>
      <c r="Z107" s="21"/>
      <c r="AA107" s="171"/>
      <c r="AB107" s="171"/>
      <c r="AC107" s="51"/>
      <c r="AE107" s="14"/>
      <c r="AF107" s="14"/>
      <c r="AG107" s="14"/>
    </row>
    <row r="108" spans="2:33" s="3" customFormat="1">
      <c r="B108" s="2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1"/>
      <c r="Z108" s="21"/>
      <c r="AA108" s="171"/>
      <c r="AB108" s="171"/>
      <c r="AC108" s="51"/>
      <c r="AE108" s="14"/>
      <c r="AF108" s="14"/>
      <c r="AG108" s="14"/>
    </row>
    <row r="109" spans="2:33" s="3" customFormat="1">
      <c r="B109" s="2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1"/>
      <c r="Z109" s="21"/>
      <c r="AA109" s="171"/>
      <c r="AB109" s="171"/>
      <c r="AC109" s="51"/>
      <c r="AE109" s="14"/>
      <c r="AF109" s="14"/>
      <c r="AG109" s="14"/>
    </row>
    <row r="110" spans="2:33" s="3" customFormat="1">
      <c r="B110" s="2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1"/>
      <c r="Z110" s="21"/>
      <c r="AA110" s="171"/>
      <c r="AB110" s="171"/>
      <c r="AC110" s="51"/>
      <c r="AE110" s="14"/>
      <c r="AF110" s="14"/>
      <c r="AG110" s="14"/>
    </row>
    <row r="111" spans="2:33" s="3" customFormat="1">
      <c r="B111" s="2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1"/>
      <c r="Z111" s="21"/>
      <c r="AA111" s="171"/>
      <c r="AB111" s="171"/>
      <c r="AC111" s="51"/>
      <c r="AE111" s="14"/>
      <c r="AF111" s="14"/>
      <c r="AG111" s="14"/>
    </row>
    <row r="112" spans="2:33" s="3" customFormat="1">
      <c r="B112" s="2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1"/>
      <c r="Z112" s="21"/>
      <c r="AA112" s="171"/>
      <c r="AB112" s="171"/>
      <c r="AC112" s="51"/>
      <c r="AE112" s="14"/>
      <c r="AF112" s="14"/>
      <c r="AG112" s="14"/>
    </row>
    <row r="113" spans="2:33" s="3" customFormat="1">
      <c r="B113" s="2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1"/>
      <c r="Z113" s="21"/>
      <c r="AA113" s="171"/>
      <c r="AB113" s="171"/>
      <c r="AC113" s="51"/>
      <c r="AE113" s="14"/>
      <c r="AF113" s="14"/>
      <c r="AG113" s="14"/>
    </row>
    <row r="114" spans="2:33" s="3" customFormat="1">
      <c r="B114" s="2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1"/>
      <c r="Z114" s="21"/>
      <c r="AA114" s="171"/>
      <c r="AB114" s="171"/>
      <c r="AC114" s="51"/>
      <c r="AE114" s="14"/>
      <c r="AF114" s="14"/>
      <c r="AG114" s="14"/>
    </row>
    <row r="115" spans="2:33" s="3" customFormat="1">
      <c r="B115" s="2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1"/>
      <c r="Z115" s="21"/>
      <c r="AA115" s="171"/>
      <c r="AB115" s="171"/>
      <c r="AC115" s="51"/>
      <c r="AE115" s="14"/>
      <c r="AF115" s="14"/>
      <c r="AG115" s="14"/>
    </row>
    <row r="116" spans="2:33" s="3" customFormat="1">
      <c r="B116" s="2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1"/>
      <c r="Z116" s="21"/>
      <c r="AA116" s="171"/>
      <c r="AB116" s="171"/>
      <c r="AC116" s="51"/>
      <c r="AE116" s="14"/>
      <c r="AF116" s="14"/>
      <c r="AG116" s="14"/>
    </row>
    <row r="117" spans="2:33" s="3" customFormat="1">
      <c r="B117" s="2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1"/>
      <c r="Z117" s="21"/>
      <c r="AA117" s="171"/>
      <c r="AB117" s="171"/>
      <c r="AC117" s="51"/>
      <c r="AE117" s="14"/>
      <c r="AF117" s="14"/>
      <c r="AG117" s="14"/>
    </row>
    <row r="118" spans="2:33" s="3" customFormat="1">
      <c r="B118" s="2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1"/>
      <c r="Z118" s="21"/>
      <c r="AA118" s="171"/>
      <c r="AB118" s="171"/>
      <c r="AC118" s="51"/>
      <c r="AE118" s="14"/>
      <c r="AF118" s="14"/>
      <c r="AG118" s="14"/>
    </row>
    <row r="119" spans="2:33" s="3" customFormat="1">
      <c r="B119" s="2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1"/>
      <c r="Z119" s="21"/>
      <c r="AA119" s="171"/>
      <c r="AB119" s="171"/>
      <c r="AC119" s="51"/>
      <c r="AE119" s="14"/>
      <c r="AF119" s="14"/>
      <c r="AG119" s="14"/>
    </row>
    <row r="120" spans="2:33" s="3" customFormat="1">
      <c r="B120" s="2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1"/>
      <c r="Z120" s="21"/>
      <c r="AA120" s="171"/>
      <c r="AB120" s="171"/>
      <c r="AC120" s="51"/>
      <c r="AE120" s="14"/>
      <c r="AF120" s="14"/>
      <c r="AG120" s="14"/>
    </row>
    <row r="121" spans="2:33" s="3" customFormat="1">
      <c r="B121" s="2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1"/>
      <c r="Z121" s="21"/>
      <c r="AA121" s="171"/>
      <c r="AB121" s="171"/>
      <c r="AC121" s="51"/>
      <c r="AE121" s="14"/>
      <c r="AF121" s="14"/>
      <c r="AG121" s="14"/>
    </row>
    <row r="122" spans="2:33" s="3" customFormat="1">
      <c r="B122" s="2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1"/>
      <c r="Z122" s="21"/>
      <c r="AA122" s="171"/>
      <c r="AB122" s="171"/>
      <c r="AC122" s="51"/>
      <c r="AE122" s="14"/>
      <c r="AF122" s="14"/>
      <c r="AG122" s="14"/>
    </row>
    <row r="123" spans="2:33" s="3" customFormat="1">
      <c r="B123" s="2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1"/>
      <c r="Z123" s="21"/>
      <c r="AA123" s="171"/>
      <c r="AB123" s="171"/>
      <c r="AC123" s="51"/>
      <c r="AE123" s="14"/>
      <c r="AF123" s="14"/>
      <c r="AG123" s="14"/>
    </row>
    <row r="124" spans="2:33" s="3" customFormat="1">
      <c r="B124" s="2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1"/>
      <c r="Z124" s="21"/>
      <c r="AA124" s="171"/>
      <c r="AB124" s="171"/>
      <c r="AC124" s="51"/>
      <c r="AE124" s="14"/>
      <c r="AF124" s="14"/>
      <c r="AG124" s="14"/>
    </row>
    <row r="125" spans="2:33" s="3" customFormat="1">
      <c r="B125" s="2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1"/>
      <c r="Z125" s="21"/>
      <c r="AA125" s="171"/>
      <c r="AB125" s="171"/>
      <c r="AC125" s="51"/>
      <c r="AE125" s="14"/>
      <c r="AF125" s="14"/>
      <c r="AG125" s="14"/>
    </row>
    <row r="126" spans="2:33" s="3" customFormat="1">
      <c r="B126" s="2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1"/>
      <c r="Z126" s="21"/>
      <c r="AA126" s="171"/>
      <c r="AB126" s="171"/>
      <c r="AC126" s="51"/>
      <c r="AE126" s="14"/>
      <c r="AF126" s="14"/>
      <c r="AG126" s="14"/>
    </row>
    <row r="127" spans="2:33" s="3" customFormat="1">
      <c r="B127" s="2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1"/>
      <c r="Z127" s="21"/>
      <c r="AA127" s="171"/>
      <c r="AB127" s="171"/>
      <c r="AC127" s="51"/>
      <c r="AE127" s="14"/>
      <c r="AF127" s="14"/>
      <c r="AG127" s="14"/>
    </row>
    <row r="128" spans="2:33" s="3" customFormat="1">
      <c r="B128" s="2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1"/>
      <c r="Z128" s="21"/>
      <c r="AA128" s="171"/>
      <c r="AB128" s="171"/>
      <c r="AC128" s="51"/>
      <c r="AE128" s="14"/>
      <c r="AF128" s="14"/>
      <c r="AG128" s="14"/>
    </row>
    <row r="129" spans="2:33" s="3" customFormat="1">
      <c r="B129" s="2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1"/>
      <c r="Z129" s="21"/>
      <c r="AA129" s="171"/>
      <c r="AB129" s="171"/>
      <c r="AC129" s="51"/>
      <c r="AE129" s="14"/>
      <c r="AF129" s="14"/>
      <c r="AG129" s="14"/>
    </row>
    <row r="130" spans="2:33" s="3" customFormat="1">
      <c r="B130" s="2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1"/>
      <c r="Z130" s="21"/>
      <c r="AA130" s="171"/>
      <c r="AB130" s="171"/>
      <c r="AC130" s="51"/>
      <c r="AE130" s="14"/>
      <c r="AF130" s="14"/>
      <c r="AG130" s="14"/>
    </row>
    <row r="131" spans="2:33" s="3" customFormat="1">
      <c r="B131" s="2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1"/>
      <c r="Z131" s="21"/>
      <c r="AA131" s="171"/>
      <c r="AB131" s="171"/>
      <c r="AC131" s="51"/>
      <c r="AE131" s="14"/>
      <c r="AF131" s="14"/>
      <c r="AG131" s="14"/>
    </row>
    <row r="132" spans="2:33" s="3" customFormat="1">
      <c r="B132" s="2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1"/>
      <c r="Z132" s="21"/>
      <c r="AA132" s="171"/>
      <c r="AB132" s="171"/>
      <c r="AC132" s="51"/>
      <c r="AE132" s="14"/>
      <c r="AF132" s="14"/>
      <c r="AG132" s="14"/>
    </row>
    <row r="133" spans="2:33" s="3" customFormat="1">
      <c r="B133" s="2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1"/>
      <c r="Z133" s="21"/>
      <c r="AA133" s="171"/>
      <c r="AB133" s="171"/>
      <c r="AC133" s="51"/>
      <c r="AE133" s="14"/>
      <c r="AF133" s="14"/>
      <c r="AG133" s="14"/>
    </row>
    <row r="134" spans="2:33" s="3" customFormat="1">
      <c r="B134" s="2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1"/>
      <c r="Z134" s="21"/>
      <c r="AA134" s="171"/>
      <c r="AB134" s="171"/>
      <c r="AC134" s="51"/>
      <c r="AE134" s="14"/>
      <c r="AF134" s="14"/>
      <c r="AG134" s="14"/>
    </row>
    <row r="135" spans="2:33" s="3" customFormat="1">
      <c r="B135" s="2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1"/>
      <c r="Z135" s="21"/>
      <c r="AA135" s="171"/>
      <c r="AB135" s="171"/>
      <c r="AC135" s="51"/>
      <c r="AE135" s="14"/>
      <c r="AF135" s="14"/>
      <c r="AG135" s="14"/>
    </row>
    <row r="136" spans="2:33" s="3" customFormat="1">
      <c r="B136" s="2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1"/>
      <c r="Z136" s="21"/>
      <c r="AA136" s="171"/>
      <c r="AB136" s="171"/>
      <c r="AC136" s="51"/>
      <c r="AE136" s="14"/>
      <c r="AF136" s="14"/>
      <c r="AG136" s="14"/>
    </row>
    <row r="137" spans="2:33" s="3" customFormat="1">
      <c r="B137" s="2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1"/>
      <c r="Z137" s="21"/>
      <c r="AA137" s="171"/>
      <c r="AB137" s="171"/>
      <c r="AC137" s="51"/>
      <c r="AE137" s="14"/>
      <c r="AF137" s="14"/>
      <c r="AG137" s="14"/>
    </row>
    <row r="138" spans="2:33" s="3" customFormat="1">
      <c r="B138" s="2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1"/>
      <c r="Z138" s="21"/>
      <c r="AA138" s="171"/>
      <c r="AB138" s="171"/>
      <c r="AC138" s="51"/>
      <c r="AE138" s="14"/>
      <c r="AF138" s="14"/>
      <c r="AG138" s="14"/>
    </row>
    <row r="139" spans="2:33" s="3" customFormat="1">
      <c r="B139" s="2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1"/>
      <c r="Z139" s="21"/>
      <c r="AA139" s="171"/>
      <c r="AB139" s="171"/>
      <c r="AC139" s="51"/>
      <c r="AE139" s="14"/>
      <c r="AF139" s="14"/>
      <c r="AG139" s="14"/>
    </row>
    <row r="140" spans="2:33" s="3" customFormat="1">
      <c r="B140" s="2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1"/>
      <c r="Z140" s="21"/>
      <c r="AA140" s="171"/>
      <c r="AB140" s="171"/>
      <c r="AC140" s="51"/>
      <c r="AE140" s="14"/>
      <c r="AF140" s="14"/>
      <c r="AG140" s="14"/>
    </row>
    <row r="141" spans="2:33" s="3" customFormat="1">
      <c r="B141" s="2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1"/>
      <c r="Z141" s="21"/>
      <c r="AA141" s="171"/>
      <c r="AB141" s="171"/>
      <c r="AC141" s="51"/>
      <c r="AE141" s="14"/>
      <c r="AF141" s="14"/>
      <c r="AG141" s="14"/>
    </row>
    <row r="142" spans="2:33" s="3" customFormat="1">
      <c r="B142" s="2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1"/>
      <c r="Z142" s="21"/>
      <c r="AA142" s="171"/>
      <c r="AB142" s="171"/>
      <c r="AC142" s="51"/>
      <c r="AE142" s="14"/>
      <c r="AF142" s="14"/>
      <c r="AG142" s="14"/>
    </row>
    <row r="143" spans="2:33" s="3" customFormat="1">
      <c r="B143" s="2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1"/>
      <c r="Z143" s="21"/>
      <c r="AA143" s="171"/>
      <c r="AB143" s="171"/>
      <c r="AC143" s="51"/>
      <c r="AE143" s="14"/>
      <c r="AF143" s="14"/>
      <c r="AG143" s="14"/>
    </row>
    <row r="144" spans="2:33" s="3" customFormat="1">
      <c r="B144" s="2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1"/>
      <c r="Z144" s="21"/>
      <c r="AA144" s="171"/>
      <c r="AB144" s="171"/>
      <c r="AC144" s="51"/>
      <c r="AE144" s="14"/>
      <c r="AF144" s="14"/>
      <c r="AG144" s="14"/>
    </row>
    <row r="145" spans="2:33" s="3" customFormat="1">
      <c r="B145" s="2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1"/>
      <c r="Z145" s="21"/>
      <c r="AA145" s="171"/>
      <c r="AB145" s="171"/>
      <c r="AC145" s="51"/>
      <c r="AE145" s="14"/>
      <c r="AF145" s="14"/>
      <c r="AG145" s="14"/>
    </row>
    <row r="146" spans="2:33" s="3" customFormat="1">
      <c r="B146" s="2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1"/>
      <c r="Z146" s="21"/>
      <c r="AA146" s="171"/>
      <c r="AB146" s="171"/>
      <c r="AC146" s="51"/>
      <c r="AE146" s="14"/>
      <c r="AF146" s="14"/>
      <c r="AG146" s="14"/>
    </row>
    <row r="147" spans="2:33" s="3" customFormat="1">
      <c r="B147" s="2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1"/>
      <c r="Z147" s="21"/>
      <c r="AA147" s="171"/>
      <c r="AB147" s="171"/>
      <c r="AC147" s="51"/>
      <c r="AE147" s="14"/>
      <c r="AF147" s="14"/>
      <c r="AG147" s="14"/>
    </row>
    <row r="148" spans="2:33" s="3" customFormat="1">
      <c r="B148" s="2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1"/>
      <c r="Z148" s="21"/>
      <c r="AA148" s="171"/>
      <c r="AB148" s="171"/>
      <c r="AC148" s="51"/>
      <c r="AE148" s="14"/>
      <c r="AF148" s="14"/>
      <c r="AG148" s="14"/>
    </row>
    <row r="149" spans="2:33" s="3" customFormat="1">
      <c r="B149" s="2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1"/>
      <c r="Z149" s="21"/>
      <c r="AA149" s="171"/>
      <c r="AB149" s="171"/>
      <c r="AC149" s="51"/>
      <c r="AE149" s="14"/>
      <c r="AF149" s="14"/>
      <c r="AG149" s="14"/>
    </row>
    <row r="150" spans="2:33" s="3" customFormat="1">
      <c r="B150" s="2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1"/>
      <c r="Z150" s="21"/>
      <c r="AA150" s="171"/>
      <c r="AB150" s="171"/>
      <c r="AC150" s="51"/>
      <c r="AE150" s="14"/>
      <c r="AF150" s="14"/>
      <c r="AG150" s="14"/>
    </row>
    <row r="151" spans="2:33" s="3" customFormat="1">
      <c r="B151" s="2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1"/>
      <c r="Z151" s="21"/>
      <c r="AA151" s="171"/>
      <c r="AB151" s="171"/>
      <c r="AC151" s="51"/>
      <c r="AE151" s="14"/>
      <c r="AF151" s="14"/>
      <c r="AG151" s="14"/>
    </row>
  </sheetData>
  <sortState ref="A10:AL128">
    <sortCondition ref="A10:A128"/>
  </sortState>
  <mergeCells count="110">
    <mergeCell ref="A5:B9"/>
    <mergeCell ref="A1:AB1"/>
    <mergeCell ref="AA151:AB151"/>
    <mergeCell ref="AA146:AB146"/>
    <mergeCell ref="AA147:AB147"/>
    <mergeCell ref="AA148:AB148"/>
    <mergeCell ref="AA149:AB149"/>
    <mergeCell ref="AA150:AB150"/>
    <mergeCell ref="AA141:AB141"/>
    <mergeCell ref="AA142:AB142"/>
    <mergeCell ref="AA143:AB143"/>
    <mergeCell ref="AA144:AB144"/>
    <mergeCell ref="AA145:AB145"/>
    <mergeCell ref="AA136:AB136"/>
    <mergeCell ref="AA137:AB137"/>
    <mergeCell ref="AA138:AB138"/>
    <mergeCell ref="AA139:AB139"/>
    <mergeCell ref="AA140:AB140"/>
    <mergeCell ref="AA131:AB131"/>
    <mergeCell ref="AA132:AB132"/>
    <mergeCell ref="AA133:AB133"/>
    <mergeCell ref="AA134:AB134"/>
    <mergeCell ref="AA135:AB135"/>
    <mergeCell ref="AA126:AB126"/>
    <mergeCell ref="AA127:AB127"/>
    <mergeCell ref="AA128:AB128"/>
    <mergeCell ref="AA129:AB129"/>
    <mergeCell ref="AA130:AB130"/>
    <mergeCell ref="AA121:AB121"/>
    <mergeCell ref="AA122:AB122"/>
    <mergeCell ref="AA123:AB123"/>
    <mergeCell ref="AA124:AB124"/>
    <mergeCell ref="AA125:AB125"/>
    <mergeCell ref="AA116:AB116"/>
    <mergeCell ref="AA117:AB117"/>
    <mergeCell ref="AA118:AB118"/>
    <mergeCell ref="AA119:AB119"/>
    <mergeCell ref="AA120:AB120"/>
    <mergeCell ref="AA111:AB111"/>
    <mergeCell ref="AA112:AB112"/>
    <mergeCell ref="AA113:AB113"/>
    <mergeCell ref="AA114:AB114"/>
    <mergeCell ref="AA115:AB115"/>
    <mergeCell ref="AA97:AB97"/>
    <mergeCell ref="AA98:AB98"/>
    <mergeCell ref="AA99:AB99"/>
    <mergeCell ref="AA100:AB100"/>
    <mergeCell ref="AA106:AB106"/>
    <mergeCell ref="AA107:AB107"/>
    <mergeCell ref="AA108:AB108"/>
    <mergeCell ref="AA109:AB109"/>
    <mergeCell ref="AA110:AB110"/>
    <mergeCell ref="AA101:AB101"/>
    <mergeCell ref="AA102:AB102"/>
    <mergeCell ref="AA103:AB103"/>
    <mergeCell ref="AA104:AB104"/>
    <mergeCell ref="AA105:AB105"/>
    <mergeCell ref="AA5:AB9"/>
    <mergeCell ref="S5:X6"/>
    <mergeCell ref="M8:M9"/>
    <mergeCell ref="N8:N9"/>
    <mergeCell ref="U7:U9"/>
    <mergeCell ref="V7:V9"/>
    <mergeCell ref="W7:W9"/>
    <mergeCell ref="X7:X9"/>
    <mergeCell ref="Y7:Y9"/>
    <mergeCell ref="Z7:Z9"/>
    <mergeCell ref="O7:O9"/>
    <mergeCell ref="H7:H9"/>
    <mergeCell ref="R7:R9"/>
    <mergeCell ref="S7:S9"/>
    <mergeCell ref="T7:T9"/>
    <mergeCell ref="Y5:Z6"/>
    <mergeCell ref="P7:P9"/>
    <mergeCell ref="Q7:Q9"/>
    <mergeCell ref="C5:C9"/>
    <mergeCell ref="D5:D9"/>
    <mergeCell ref="E5:N5"/>
    <mergeCell ref="O5:R5"/>
    <mergeCell ref="I7:I9"/>
    <mergeCell ref="J7:J9"/>
    <mergeCell ref="K7:L7"/>
    <mergeCell ref="M7:N7"/>
    <mergeCell ref="E6:J6"/>
    <mergeCell ref="K6:N6"/>
    <mergeCell ref="O6:P6"/>
    <mergeCell ref="Q6:R6"/>
    <mergeCell ref="E7:E9"/>
    <mergeCell ref="F7:F9"/>
    <mergeCell ref="G7:G9"/>
    <mergeCell ref="K8:K9"/>
    <mergeCell ref="L8:L9"/>
    <mergeCell ref="A3:D3"/>
    <mergeCell ref="A2:D2"/>
    <mergeCell ref="A4:D4"/>
    <mergeCell ref="E2:M2"/>
    <mergeCell ref="N2:P2"/>
    <mergeCell ref="Q2:V2"/>
    <mergeCell ref="W2:Z2"/>
    <mergeCell ref="AA2:AB2"/>
    <mergeCell ref="AA4:AB4"/>
    <mergeCell ref="E3:M3"/>
    <mergeCell ref="N3:P3"/>
    <mergeCell ref="Q3:V3"/>
    <mergeCell ref="W3:Z3"/>
    <mergeCell ref="AA3:AB3"/>
    <mergeCell ref="E4:M4"/>
    <mergeCell ref="N4:P4"/>
    <mergeCell ref="Q4:V4"/>
    <mergeCell ref="W4:Z4"/>
  </mergeCells>
  <printOptions horizontalCentered="1" verticalCentered="1"/>
  <pageMargins left="0.59055118110236227" right="0.59055118110236227" top="0.78740157480314965" bottom="0.59055118110236227" header="0" footer="0"/>
  <pageSetup paperSize="9" scale="97" orientation="landscape" r:id="rId1"/>
  <rowBreaks count="3" manualBreakCount="3">
    <brk id="34" max="27" man="1"/>
    <brk id="59" max="27" man="1"/>
    <brk id="84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585"/>
  <sheetViews>
    <sheetView view="pageBreakPreview" topLeftCell="K105" zoomScale="80" zoomScaleNormal="55" zoomScaleSheetLayoutView="80" workbookViewId="0">
      <selection activeCell="R579" sqref="R579"/>
    </sheetView>
  </sheetViews>
  <sheetFormatPr defaultRowHeight="11.25"/>
  <cols>
    <col min="1" max="1" width="10" style="16" customWidth="1"/>
    <col min="2" max="2" width="11.7109375" style="16" customWidth="1"/>
    <col min="3" max="3" width="9.140625" style="16" customWidth="1"/>
    <col min="4" max="8" width="9.140625" style="16"/>
    <col min="9" max="9" width="15.5703125" style="27" bestFit="1" customWidth="1"/>
    <col min="10" max="10" width="15.5703125" style="16" bestFit="1" customWidth="1"/>
    <col min="11" max="16" width="9.140625" style="16"/>
    <col min="17" max="17" width="9" style="16" customWidth="1"/>
    <col min="18" max="18" width="15.140625" style="16" bestFit="1" customWidth="1"/>
    <col min="19" max="20" width="9" style="16" customWidth="1"/>
    <col min="21" max="21" width="15.140625" style="16" bestFit="1" customWidth="1"/>
    <col min="22" max="16384" width="9.140625" style="16"/>
  </cols>
  <sheetData>
    <row r="1" spans="1:6" ht="23.25" thickBot="1">
      <c r="A1" s="206" t="s">
        <v>47</v>
      </c>
      <c r="B1" s="207"/>
      <c r="C1" s="118" t="s">
        <v>48</v>
      </c>
      <c r="D1" s="130" t="s">
        <v>49</v>
      </c>
      <c r="E1" s="131" t="s">
        <v>50</v>
      </c>
      <c r="F1" s="15">
        <f>AVERAGE(C2:C63)</f>
        <v>0.56129032258064504</v>
      </c>
    </row>
    <row r="2" spans="1:6">
      <c r="A2" s="132">
        <v>767</v>
      </c>
      <c r="B2" s="133" t="s">
        <v>97</v>
      </c>
      <c r="C2" s="73">
        <v>1.8000000000000003</v>
      </c>
      <c r="D2" s="119">
        <f t="shared" ref="D2:D19" si="0">C2-$F$1</f>
        <v>1.2387096774193553</v>
      </c>
      <c r="E2" s="134">
        <f>D2</f>
        <v>1.2387096774193553</v>
      </c>
      <c r="F2" s="15"/>
    </row>
    <row r="3" spans="1:6">
      <c r="A3" s="74">
        <v>769</v>
      </c>
      <c r="B3" s="75" t="s">
        <v>97</v>
      </c>
      <c r="C3" s="115">
        <v>2.1</v>
      </c>
      <c r="D3" s="77">
        <f t="shared" si="0"/>
        <v>1.5387096774193552</v>
      </c>
      <c r="E3" s="129">
        <f>E2+D3</f>
        <v>2.7774193548387105</v>
      </c>
      <c r="F3" s="15"/>
    </row>
    <row r="4" spans="1:6">
      <c r="A4" s="74">
        <v>771</v>
      </c>
      <c r="B4" s="75" t="s">
        <v>97</v>
      </c>
      <c r="C4" s="115">
        <v>1.6</v>
      </c>
      <c r="D4" s="77">
        <f t="shared" si="0"/>
        <v>1.0387096774193552</v>
      </c>
      <c r="E4" s="129">
        <f t="shared" ref="E4:E63" si="1">E3+D4</f>
        <v>3.8161290322580657</v>
      </c>
      <c r="F4" s="15"/>
    </row>
    <row r="5" spans="1:6">
      <c r="A5" s="74">
        <v>773</v>
      </c>
      <c r="B5" s="75" t="s">
        <v>97</v>
      </c>
      <c r="C5" s="115">
        <v>0</v>
      </c>
      <c r="D5" s="77">
        <f t="shared" si="0"/>
        <v>-0.56129032258064504</v>
      </c>
      <c r="E5" s="129">
        <f t="shared" si="1"/>
        <v>3.2548387096774207</v>
      </c>
      <c r="F5" s="15"/>
    </row>
    <row r="6" spans="1:6">
      <c r="A6" s="74">
        <v>775</v>
      </c>
      <c r="B6" s="75" t="s">
        <v>97</v>
      </c>
      <c r="C6" s="115">
        <v>0.2</v>
      </c>
      <c r="D6" s="77">
        <f t="shared" si="0"/>
        <v>-0.36129032258064503</v>
      </c>
      <c r="E6" s="129">
        <f t="shared" si="1"/>
        <v>2.8935483870967755</v>
      </c>
      <c r="F6" s="15"/>
    </row>
    <row r="7" spans="1:6">
      <c r="A7" s="74">
        <v>777</v>
      </c>
      <c r="B7" s="75" t="s">
        <v>97</v>
      </c>
      <c r="C7" s="115">
        <v>1.9</v>
      </c>
      <c r="D7" s="77">
        <f t="shared" si="0"/>
        <v>1.338709677419355</v>
      </c>
      <c r="E7" s="129">
        <f t="shared" si="1"/>
        <v>4.232258064516131</v>
      </c>
      <c r="F7" s="15"/>
    </row>
    <row r="8" spans="1:6">
      <c r="A8" s="74">
        <v>779</v>
      </c>
      <c r="B8" s="75" t="s">
        <v>97</v>
      </c>
      <c r="C8" s="115">
        <v>1.1000000000000001</v>
      </c>
      <c r="D8" s="77">
        <f t="shared" si="0"/>
        <v>0.53870967741935505</v>
      </c>
      <c r="E8" s="129">
        <f t="shared" si="1"/>
        <v>4.7709677419354861</v>
      </c>
      <c r="F8" s="15"/>
    </row>
    <row r="9" spans="1:6">
      <c r="A9" s="74">
        <v>781</v>
      </c>
      <c r="B9" s="75" t="s">
        <v>97</v>
      </c>
      <c r="C9" s="115">
        <v>0.8</v>
      </c>
      <c r="D9" s="77">
        <f t="shared" si="0"/>
        <v>0.238709677419355</v>
      </c>
      <c r="E9" s="129">
        <f t="shared" ref="E9:E19" si="2">E8+D9</f>
        <v>5.0096774193548415</v>
      </c>
      <c r="F9" s="15"/>
    </row>
    <row r="10" spans="1:6">
      <c r="A10" s="74">
        <v>783</v>
      </c>
      <c r="B10" s="75" t="s">
        <v>97</v>
      </c>
      <c r="C10" s="115">
        <v>0.2</v>
      </c>
      <c r="D10" s="77">
        <f t="shared" si="0"/>
        <v>-0.36129032258064503</v>
      </c>
      <c r="E10" s="129">
        <f t="shared" si="2"/>
        <v>4.6483870967741963</v>
      </c>
      <c r="F10" s="15"/>
    </row>
    <row r="11" spans="1:6">
      <c r="A11" s="74">
        <v>785</v>
      </c>
      <c r="B11" s="75" t="s">
        <v>97</v>
      </c>
      <c r="C11" s="115">
        <v>0.2</v>
      </c>
      <c r="D11" s="77">
        <f t="shared" si="0"/>
        <v>-0.36129032258064503</v>
      </c>
      <c r="E11" s="129">
        <f t="shared" si="2"/>
        <v>4.2870967741935511</v>
      </c>
      <c r="F11" s="15"/>
    </row>
    <row r="12" spans="1:6">
      <c r="A12" s="74">
        <v>787</v>
      </c>
      <c r="B12" s="75" t="s">
        <v>97</v>
      </c>
      <c r="C12" s="115">
        <v>0.2</v>
      </c>
      <c r="D12" s="77">
        <f t="shared" si="0"/>
        <v>-0.36129032258064503</v>
      </c>
      <c r="E12" s="129">
        <f t="shared" si="2"/>
        <v>3.9258064516129059</v>
      </c>
      <c r="F12" s="15"/>
    </row>
    <row r="13" spans="1:6">
      <c r="A13" s="74">
        <v>789</v>
      </c>
      <c r="B13" s="75" t="s">
        <v>97</v>
      </c>
      <c r="C13" s="115">
        <v>0</v>
      </c>
      <c r="D13" s="77">
        <f t="shared" si="0"/>
        <v>-0.56129032258064504</v>
      </c>
      <c r="E13" s="129">
        <f t="shared" si="2"/>
        <v>3.3645161290322609</v>
      </c>
      <c r="F13" s="15"/>
    </row>
    <row r="14" spans="1:6">
      <c r="A14" s="74">
        <v>791</v>
      </c>
      <c r="B14" s="75" t="s">
        <v>97</v>
      </c>
      <c r="C14" s="115">
        <v>0.2</v>
      </c>
      <c r="D14" s="77">
        <f t="shared" si="0"/>
        <v>-0.36129032258064503</v>
      </c>
      <c r="E14" s="129">
        <f t="shared" si="2"/>
        <v>3.0032258064516157</v>
      </c>
      <c r="F14" s="15"/>
    </row>
    <row r="15" spans="1:6">
      <c r="A15" s="74">
        <v>793</v>
      </c>
      <c r="B15" s="75" t="s">
        <v>97</v>
      </c>
      <c r="C15" s="115">
        <v>0.8</v>
      </c>
      <c r="D15" s="77">
        <f t="shared" si="0"/>
        <v>0.238709677419355</v>
      </c>
      <c r="E15" s="129">
        <f t="shared" si="2"/>
        <v>3.2419354838709706</v>
      </c>
      <c r="F15" s="15"/>
    </row>
    <row r="16" spans="1:6">
      <c r="A16" s="74">
        <v>795</v>
      </c>
      <c r="B16" s="75" t="s">
        <v>97</v>
      </c>
      <c r="C16" s="115">
        <v>0.8</v>
      </c>
      <c r="D16" s="77">
        <f t="shared" si="0"/>
        <v>0.238709677419355</v>
      </c>
      <c r="E16" s="129">
        <f t="shared" si="2"/>
        <v>3.4806451612903255</v>
      </c>
      <c r="F16" s="15"/>
    </row>
    <row r="17" spans="1:6">
      <c r="A17" s="74">
        <v>797</v>
      </c>
      <c r="B17" s="75" t="s">
        <v>97</v>
      </c>
      <c r="C17" s="115">
        <v>0.6</v>
      </c>
      <c r="D17" s="77">
        <f t="shared" si="0"/>
        <v>3.8709677419354938E-2</v>
      </c>
      <c r="E17" s="129">
        <f t="shared" si="2"/>
        <v>3.5193548387096802</v>
      </c>
      <c r="F17" s="15"/>
    </row>
    <row r="18" spans="1:6">
      <c r="A18" s="74">
        <v>799</v>
      </c>
      <c r="B18" s="75" t="s">
        <v>97</v>
      </c>
      <c r="C18" s="115">
        <v>0.2</v>
      </c>
      <c r="D18" s="77">
        <f t="shared" si="0"/>
        <v>-0.36129032258064503</v>
      </c>
      <c r="E18" s="129">
        <f t="shared" si="2"/>
        <v>3.158064516129035</v>
      </c>
      <c r="F18" s="15"/>
    </row>
    <row r="19" spans="1:6">
      <c r="A19" s="74">
        <v>801</v>
      </c>
      <c r="B19" s="75" t="s">
        <v>97</v>
      </c>
      <c r="C19" s="76">
        <v>0.2</v>
      </c>
      <c r="D19" s="77">
        <f t="shared" si="0"/>
        <v>-0.36129032258064503</v>
      </c>
      <c r="E19" s="129">
        <f t="shared" si="2"/>
        <v>2.7967741935483899</v>
      </c>
    </row>
    <row r="20" spans="1:6">
      <c r="A20" s="74">
        <v>803</v>
      </c>
      <c r="B20" s="75" t="s">
        <v>97</v>
      </c>
      <c r="C20" s="76">
        <v>0.2</v>
      </c>
      <c r="D20" s="77">
        <f>C20-$F$1</f>
        <v>-0.36129032258064503</v>
      </c>
      <c r="E20" s="129">
        <f t="shared" si="1"/>
        <v>2.4354838709677447</v>
      </c>
    </row>
    <row r="21" spans="1:6">
      <c r="A21" s="74">
        <v>805</v>
      </c>
      <c r="B21" s="75" t="s">
        <v>97</v>
      </c>
      <c r="C21" s="59">
        <v>0</v>
      </c>
      <c r="D21" s="77">
        <f>C21-$F$1</f>
        <v>-0.56129032258064504</v>
      </c>
      <c r="E21" s="129">
        <f t="shared" si="1"/>
        <v>1.8741935483870997</v>
      </c>
    </row>
    <row r="22" spans="1:6">
      <c r="A22" s="74">
        <v>807</v>
      </c>
      <c r="B22" s="75" t="s">
        <v>97</v>
      </c>
      <c r="C22" s="59">
        <v>0.2</v>
      </c>
      <c r="D22" s="77">
        <f t="shared" ref="D22:D63" si="3">C22-$F$1</f>
        <v>-0.36129032258064503</v>
      </c>
      <c r="E22" s="129">
        <f t="shared" si="1"/>
        <v>1.5129032258064548</v>
      </c>
    </row>
    <row r="23" spans="1:6">
      <c r="A23" s="74">
        <v>809</v>
      </c>
      <c r="B23" s="75" t="s">
        <v>97</v>
      </c>
      <c r="C23" s="59">
        <v>0.2</v>
      </c>
      <c r="D23" s="77">
        <f t="shared" si="3"/>
        <v>-0.36129032258064503</v>
      </c>
      <c r="E23" s="129">
        <f t="shared" si="1"/>
        <v>1.1516129032258098</v>
      </c>
    </row>
    <row r="24" spans="1:6">
      <c r="A24" s="74">
        <v>811</v>
      </c>
      <c r="B24" s="75" t="s">
        <v>97</v>
      </c>
      <c r="C24" s="59">
        <v>0</v>
      </c>
      <c r="D24" s="77">
        <f t="shared" si="3"/>
        <v>-0.56129032258064504</v>
      </c>
      <c r="E24" s="129">
        <f t="shared" si="1"/>
        <v>0.59032258064516474</v>
      </c>
    </row>
    <row r="25" spans="1:6">
      <c r="A25" s="74">
        <v>813</v>
      </c>
      <c r="B25" s="75" t="s">
        <v>97</v>
      </c>
      <c r="C25" s="59">
        <v>0.2</v>
      </c>
      <c r="D25" s="77">
        <f t="shared" ref="D25:D62" si="4">C25-$F$1</f>
        <v>-0.36129032258064503</v>
      </c>
      <c r="E25" s="129">
        <f t="shared" si="1"/>
        <v>0.22903225806451971</v>
      </c>
    </row>
    <row r="26" spans="1:6">
      <c r="A26" s="74">
        <v>815</v>
      </c>
      <c r="B26" s="75" t="s">
        <v>97</v>
      </c>
      <c r="C26" s="59">
        <v>1</v>
      </c>
      <c r="D26" s="77">
        <f t="shared" si="4"/>
        <v>0.43870967741935496</v>
      </c>
      <c r="E26" s="129">
        <f t="shared" si="1"/>
        <v>0.66774193548387473</v>
      </c>
    </row>
    <row r="27" spans="1:6">
      <c r="A27" s="74">
        <v>817</v>
      </c>
      <c r="B27" s="75" t="s">
        <v>97</v>
      </c>
      <c r="C27" s="59">
        <v>1.2000000000000002</v>
      </c>
      <c r="D27" s="77">
        <f t="shared" si="4"/>
        <v>0.63870967741935514</v>
      </c>
      <c r="E27" s="129">
        <f t="shared" si="1"/>
        <v>1.30645161290323</v>
      </c>
    </row>
    <row r="28" spans="1:6">
      <c r="A28" s="74">
        <v>819</v>
      </c>
      <c r="B28" s="75" t="s">
        <v>97</v>
      </c>
      <c r="C28" s="59">
        <v>0.4</v>
      </c>
      <c r="D28" s="77">
        <f t="shared" si="4"/>
        <v>-0.16129032258064502</v>
      </c>
      <c r="E28" s="129">
        <f t="shared" si="1"/>
        <v>1.145161290322585</v>
      </c>
    </row>
    <row r="29" spans="1:6">
      <c r="A29" s="74">
        <v>821</v>
      </c>
      <c r="B29" s="75" t="s">
        <v>97</v>
      </c>
      <c r="C29" s="59">
        <v>0.2</v>
      </c>
      <c r="D29" s="77">
        <f t="shared" si="4"/>
        <v>-0.36129032258064503</v>
      </c>
      <c r="E29" s="129">
        <f t="shared" si="1"/>
        <v>0.78387096774193998</v>
      </c>
    </row>
    <row r="30" spans="1:6">
      <c r="A30" s="74">
        <v>823</v>
      </c>
      <c r="B30" s="75" t="s">
        <v>97</v>
      </c>
      <c r="C30" s="59">
        <v>1.6</v>
      </c>
      <c r="D30" s="77">
        <f t="shared" si="4"/>
        <v>1.0387096774193552</v>
      </c>
      <c r="E30" s="129">
        <f t="shared" si="1"/>
        <v>1.8225806451612951</v>
      </c>
    </row>
    <row r="31" spans="1:6">
      <c r="A31" s="74">
        <v>825</v>
      </c>
      <c r="B31" s="75" t="s">
        <v>97</v>
      </c>
      <c r="C31" s="59">
        <v>0.2</v>
      </c>
      <c r="D31" s="77">
        <f t="shared" si="4"/>
        <v>-0.36129032258064503</v>
      </c>
      <c r="E31" s="129">
        <f t="shared" si="1"/>
        <v>1.4612903225806502</v>
      </c>
    </row>
    <row r="32" spans="1:6">
      <c r="A32" s="74">
        <v>827</v>
      </c>
      <c r="B32" s="75" t="s">
        <v>97</v>
      </c>
      <c r="C32" s="59">
        <v>0.2</v>
      </c>
      <c r="D32" s="77">
        <f t="shared" si="4"/>
        <v>-0.36129032258064503</v>
      </c>
      <c r="E32" s="129">
        <f t="shared" si="1"/>
        <v>1.1000000000000052</v>
      </c>
    </row>
    <row r="33" spans="1:5">
      <c r="A33" s="74">
        <v>829</v>
      </c>
      <c r="B33" s="75" t="s">
        <v>97</v>
      </c>
      <c r="C33" s="59">
        <v>1</v>
      </c>
      <c r="D33" s="77">
        <f t="shared" si="4"/>
        <v>0.43870967741935496</v>
      </c>
      <c r="E33" s="129">
        <f t="shared" si="1"/>
        <v>1.53870967741936</v>
      </c>
    </row>
    <row r="34" spans="1:5">
      <c r="A34" s="74">
        <v>831</v>
      </c>
      <c r="B34" s="75" t="s">
        <v>97</v>
      </c>
      <c r="C34" s="59">
        <v>0</v>
      </c>
      <c r="D34" s="77">
        <f t="shared" si="4"/>
        <v>-0.56129032258064504</v>
      </c>
      <c r="E34" s="129">
        <f t="shared" si="1"/>
        <v>0.977419354838715</v>
      </c>
    </row>
    <row r="35" spans="1:5">
      <c r="A35" s="74">
        <v>833</v>
      </c>
      <c r="B35" s="75" t="s">
        <v>97</v>
      </c>
      <c r="C35" s="59">
        <v>0.2</v>
      </c>
      <c r="D35" s="77">
        <f t="shared" si="4"/>
        <v>-0.36129032258064503</v>
      </c>
      <c r="E35" s="129">
        <f t="shared" si="1"/>
        <v>0.61612903225806992</v>
      </c>
    </row>
    <row r="36" spans="1:5">
      <c r="A36" s="74">
        <v>835</v>
      </c>
      <c r="B36" s="75" t="s">
        <v>97</v>
      </c>
      <c r="C36" s="59">
        <v>0.2</v>
      </c>
      <c r="D36" s="77">
        <f t="shared" si="4"/>
        <v>-0.36129032258064503</v>
      </c>
      <c r="E36" s="129">
        <f t="shared" si="1"/>
        <v>0.25483870967742489</v>
      </c>
    </row>
    <row r="37" spans="1:5">
      <c r="A37" s="74">
        <v>837</v>
      </c>
      <c r="B37" s="75" t="s">
        <v>97</v>
      </c>
      <c r="C37" s="59">
        <v>0.2</v>
      </c>
      <c r="D37" s="77">
        <f t="shared" si="4"/>
        <v>-0.36129032258064503</v>
      </c>
      <c r="E37" s="129">
        <f t="shared" si="1"/>
        <v>-0.10645161290322014</v>
      </c>
    </row>
    <row r="38" spans="1:5">
      <c r="A38" s="74">
        <v>839</v>
      </c>
      <c r="B38" s="75" t="s">
        <v>97</v>
      </c>
      <c r="C38" s="59">
        <v>0.2</v>
      </c>
      <c r="D38" s="77">
        <f t="shared" si="4"/>
        <v>-0.36129032258064503</v>
      </c>
      <c r="E38" s="129">
        <f t="shared" si="1"/>
        <v>-0.46774193548386517</v>
      </c>
    </row>
    <row r="39" spans="1:5">
      <c r="A39" s="74">
        <v>841</v>
      </c>
      <c r="B39" s="75" t="s">
        <v>97</v>
      </c>
      <c r="C39" s="59">
        <v>0.7</v>
      </c>
      <c r="D39" s="77">
        <f t="shared" si="4"/>
        <v>0.13870967741935492</v>
      </c>
      <c r="E39" s="129">
        <f t="shared" si="1"/>
        <v>-0.32903225806451025</v>
      </c>
    </row>
    <row r="40" spans="1:5">
      <c r="A40" s="74">
        <v>843</v>
      </c>
      <c r="B40" s="75" t="s">
        <v>99</v>
      </c>
      <c r="C40" s="59">
        <v>0.2</v>
      </c>
      <c r="D40" s="77">
        <f t="shared" si="4"/>
        <v>-0.36129032258064503</v>
      </c>
      <c r="E40" s="129">
        <f t="shared" si="1"/>
        <v>-0.69032258064515528</v>
      </c>
    </row>
    <row r="41" spans="1:5">
      <c r="A41" s="74">
        <v>845</v>
      </c>
      <c r="B41" s="75" t="s">
        <v>99</v>
      </c>
      <c r="C41" s="59">
        <v>0.2</v>
      </c>
      <c r="D41" s="77">
        <f t="shared" si="4"/>
        <v>-0.36129032258064503</v>
      </c>
      <c r="E41" s="129">
        <f t="shared" si="1"/>
        <v>-1.0516129032258004</v>
      </c>
    </row>
    <row r="42" spans="1:5">
      <c r="A42" s="74">
        <v>847</v>
      </c>
      <c r="B42" s="75" t="s">
        <v>99</v>
      </c>
      <c r="C42" s="59">
        <v>0.8</v>
      </c>
      <c r="D42" s="77">
        <f t="shared" si="4"/>
        <v>0.238709677419355</v>
      </c>
      <c r="E42" s="129">
        <f t="shared" si="1"/>
        <v>-0.81290322580644536</v>
      </c>
    </row>
    <row r="43" spans="1:5">
      <c r="A43" s="74">
        <v>849</v>
      </c>
      <c r="B43" s="75" t="s">
        <v>97</v>
      </c>
      <c r="C43" s="59">
        <v>0.2</v>
      </c>
      <c r="D43" s="77">
        <f t="shared" si="4"/>
        <v>-0.36129032258064503</v>
      </c>
      <c r="E43" s="129">
        <f t="shared" si="1"/>
        <v>-1.1741935483870904</v>
      </c>
    </row>
    <row r="44" spans="1:5">
      <c r="A44" s="74">
        <v>851</v>
      </c>
      <c r="B44" s="75" t="s">
        <v>97</v>
      </c>
      <c r="C44" s="59">
        <v>0</v>
      </c>
      <c r="D44" s="77">
        <f t="shared" si="4"/>
        <v>-0.56129032258064504</v>
      </c>
      <c r="E44" s="129">
        <f t="shared" si="1"/>
        <v>-1.7354838709677356</v>
      </c>
    </row>
    <row r="45" spans="1:5">
      <c r="A45" s="74">
        <v>853</v>
      </c>
      <c r="B45" s="75" t="s">
        <v>97</v>
      </c>
      <c r="C45" s="59">
        <v>1</v>
      </c>
      <c r="D45" s="77">
        <f t="shared" si="4"/>
        <v>0.43870967741935496</v>
      </c>
      <c r="E45" s="129">
        <f t="shared" si="1"/>
        <v>-1.2967741935483805</v>
      </c>
    </row>
    <row r="46" spans="1:5">
      <c r="A46" s="74">
        <v>855</v>
      </c>
      <c r="B46" s="75" t="s">
        <v>97</v>
      </c>
      <c r="C46" s="59">
        <v>1</v>
      </c>
      <c r="D46" s="77">
        <f t="shared" si="4"/>
        <v>0.43870967741935496</v>
      </c>
      <c r="E46" s="129">
        <f t="shared" si="1"/>
        <v>-0.85806451612902557</v>
      </c>
    </row>
    <row r="47" spans="1:5">
      <c r="A47" s="74">
        <v>857</v>
      </c>
      <c r="B47" s="75" t="s">
        <v>97</v>
      </c>
      <c r="C47" s="59">
        <v>0.2</v>
      </c>
      <c r="D47" s="77">
        <f t="shared" si="4"/>
        <v>-0.36129032258064503</v>
      </c>
      <c r="E47" s="129">
        <f t="shared" si="1"/>
        <v>-1.2193548387096707</v>
      </c>
    </row>
    <row r="48" spans="1:5">
      <c r="A48" s="74">
        <v>859</v>
      </c>
      <c r="B48" s="75" t="s">
        <v>97</v>
      </c>
      <c r="C48" s="59">
        <v>1.7999999999999998</v>
      </c>
      <c r="D48" s="77">
        <f t="shared" si="4"/>
        <v>1.2387096774193549</v>
      </c>
      <c r="E48" s="129">
        <f t="shared" si="1"/>
        <v>1.9354838709684241E-2</v>
      </c>
    </row>
    <row r="49" spans="1:5">
      <c r="A49" s="74">
        <v>861</v>
      </c>
      <c r="B49" s="75" t="s">
        <v>97</v>
      </c>
      <c r="C49" s="59">
        <v>0.2</v>
      </c>
      <c r="D49" s="77">
        <f t="shared" si="4"/>
        <v>-0.36129032258064503</v>
      </c>
      <c r="E49" s="129">
        <f t="shared" si="1"/>
        <v>-0.34193548387096079</v>
      </c>
    </row>
    <row r="50" spans="1:5">
      <c r="A50" s="74">
        <v>863</v>
      </c>
      <c r="B50" s="75" t="s">
        <v>97</v>
      </c>
      <c r="C50" s="59">
        <v>0.2</v>
      </c>
      <c r="D50" s="77">
        <f t="shared" si="4"/>
        <v>-0.36129032258064503</v>
      </c>
      <c r="E50" s="129">
        <f t="shared" si="1"/>
        <v>-0.70322580645160582</v>
      </c>
    </row>
    <row r="51" spans="1:5">
      <c r="A51" s="74">
        <v>865</v>
      </c>
      <c r="B51" s="75" t="s">
        <v>97</v>
      </c>
      <c r="C51" s="59">
        <v>1</v>
      </c>
      <c r="D51" s="77">
        <f t="shared" si="4"/>
        <v>0.43870967741935496</v>
      </c>
      <c r="E51" s="129">
        <f t="shared" si="1"/>
        <v>-0.26451612903225086</v>
      </c>
    </row>
    <row r="52" spans="1:5">
      <c r="A52" s="74">
        <v>867</v>
      </c>
      <c r="B52" s="75" t="s">
        <v>97</v>
      </c>
      <c r="C52" s="59">
        <v>1.4</v>
      </c>
      <c r="D52" s="77">
        <f t="shared" si="4"/>
        <v>0.83870967741935487</v>
      </c>
      <c r="E52" s="129">
        <f t="shared" si="1"/>
        <v>0.57419354838710401</v>
      </c>
    </row>
    <row r="53" spans="1:5">
      <c r="A53" s="74">
        <v>869</v>
      </c>
      <c r="B53" s="75" t="s">
        <v>97</v>
      </c>
      <c r="C53" s="59">
        <v>1.8000000000000003</v>
      </c>
      <c r="D53" s="77">
        <f t="shared" si="4"/>
        <v>1.2387096774193553</v>
      </c>
      <c r="E53" s="129">
        <f t="shared" si="1"/>
        <v>1.8129032258064592</v>
      </c>
    </row>
    <row r="54" spans="1:5">
      <c r="A54" s="74">
        <v>871</v>
      </c>
      <c r="B54" s="75" t="s">
        <v>97</v>
      </c>
      <c r="C54" s="59">
        <v>0</v>
      </c>
      <c r="D54" s="77">
        <f t="shared" si="4"/>
        <v>-0.56129032258064504</v>
      </c>
      <c r="E54" s="129">
        <f t="shared" si="1"/>
        <v>1.2516129032258143</v>
      </c>
    </row>
    <row r="55" spans="1:5">
      <c r="A55" s="74">
        <v>873</v>
      </c>
      <c r="B55" s="75" t="s">
        <v>97</v>
      </c>
      <c r="C55" s="59">
        <v>0</v>
      </c>
      <c r="D55" s="77">
        <f t="shared" si="4"/>
        <v>-0.56129032258064504</v>
      </c>
      <c r="E55" s="129">
        <f t="shared" si="1"/>
        <v>0.69032258064516927</v>
      </c>
    </row>
    <row r="56" spans="1:5">
      <c r="A56" s="74">
        <v>875</v>
      </c>
      <c r="B56" s="75" t="s">
        <v>97</v>
      </c>
      <c r="C56" s="59">
        <v>0.2</v>
      </c>
      <c r="D56" s="77">
        <f t="shared" si="4"/>
        <v>-0.36129032258064503</v>
      </c>
      <c r="E56" s="129">
        <f t="shared" si="1"/>
        <v>0.32903225806452424</v>
      </c>
    </row>
    <row r="57" spans="1:5">
      <c r="A57" s="74">
        <v>877</v>
      </c>
      <c r="B57" s="75" t="s">
        <v>97</v>
      </c>
      <c r="C57" s="59">
        <v>0</v>
      </c>
      <c r="D57" s="77">
        <f t="shared" si="4"/>
        <v>-0.56129032258064504</v>
      </c>
      <c r="E57" s="129">
        <f t="shared" si="1"/>
        <v>-0.2322580645161208</v>
      </c>
    </row>
    <row r="58" spans="1:5">
      <c r="A58" s="74">
        <v>879</v>
      </c>
      <c r="B58" s="75" t="s">
        <v>97</v>
      </c>
      <c r="C58" s="59">
        <v>1</v>
      </c>
      <c r="D58" s="77">
        <f t="shared" si="4"/>
        <v>0.43870967741935496</v>
      </c>
      <c r="E58" s="129">
        <f t="shared" si="1"/>
        <v>0.20645161290323416</v>
      </c>
    </row>
    <row r="59" spans="1:5">
      <c r="A59" s="74">
        <v>881</v>
      </c>
      <c r="B59" s="75" t="s">
        <v>97</v>
      </c>
      <c r="C59" s="59">
        <v>0.2</v>
      </c>
      <c r="D59" s="77">
        <f t="shared" si="4"/>
        <v>-0.36129032258064503</v>
      </c>
      <c r="E59" s="129">
        <f t="shared" si="1"/>
        <v>-0.15483870967741087</v>
      </c>
    </row>
    <row r="60" spans="1:5">
      <c r="A60" s="74">
        <v>883</v>
      </c>
      <c r="B60" s="75" t="s">
        <v>97</v>
      </c>
      <c r="C60" s="59">
        <v>0.8</v>
      </c>
      <c r="D60" s="77">
        <f t="shared" si="4"/>
        <v>0.238709677419355</v>
      </c>
      <c r="E60" s="129">
        <f t="shared" si="1"/>
        <v>8.3870967741944136E-2</v>
      </c>
    </row>
    <row r="61" spans="1:5">
      <c r="A61" s="74">
        <v>885</v>
      </c>
      <c r="B61" s="75" t="s">
        <v>97</v>
      </c>
      <c r="C61" s="59">
        <v>1.4</v>
      </c>
      <c r="D61" s="77">
        <f t="shared" si="4"/>
        <v>0.83870967741935487</v>
      </c>
      <c r="E61" s="129">
        <f t="shared" si="1"/>
        <v>0.92258064516129901</v>
      </c>
    </row>
    <row r="62" spans="1:5">
      <c r="A62" s="74">
        <v>887</v>
      </c>
      <c r="B62" s="75" t="s">
        <v>97</v>
      </c>
      <c r="C62" s="59">
        <v>0</v>
      </c>
      <c r="D62" s="77">
        <f t="shared" si="4"/>
        <v>-0.56129032258064504</v>
      </c>
      <c r="E62" s="129">
        <f t="shared" si="1"/>
        <v>0.36129032258065397</v>
      </c>
    </row>
    <row r="63" spans="1:5" ht="12" thickBot="1">
      <c r="A63" s="78">
        <v>889</v>
      </c>
      <c r="B63" s="79" t="s">
        <v>97</v>
      </c>
      <c r="C63" s="66">
        <v>0.2</v>
      </c>
      <c r="D63" s="80">
        <f t="shared" si="3"/>
        <v>-0.36129032258064503</v>
      </c>
      <c r="E63" s="121">
        <f t="shared" si="1"/>
        <v>8.9372953482325102E-15</v>
      </c>
    </row>
    <row r="64" spans="1:5">
      <c r="A64" s="135">
        <v>891</v>
      </c>
      <c r="B64" s="136" t="s">
        <v>97</v>
      </c>
      <c r="C64" s="137">
        <v>0.2</v>
      </c>
      <c r="D64" s="123"/>
      <c r="E64" s="124"/>
    </row>
    <row r="65" spans="1:5">
      <c r="A65" s="127">
        <v>893</v>
      </c>
      <c r="B65" s="138" t="s">
        <v>97</v>
      </c>
      <c r="C65" s="128">
        <v>0.4</v>
      </c>
      <c r="D65" s="125"/>
      <c r="E65" s="126"/>
    </row>
    <row r="66" spans="1:5">
      <c r="A66" s="127">
        <v>895</v>
      </c>
      <c r="B66" s="138" t="s">
        <v>97</v>
      </c>
      <c r="C66" s="128">
        <v>0.2</v>
      </c>
      <c r="D66" s="125"/>
      <c r="E66" s="126"/>
    </row>
    <row r="67" spans="1:5">
      <c r="A67" s="127">
        <v>897</v>
      </c>
      <c r="B67" s="138" t="s">
        <v>97</v>
      </c>
      <c r="C67" s="128">
        <v>0.2</v>
      </c>
      <c r="D67" s="125"/>
      <c r="E67" s="126"/>
    </row>
    <row r="68" spans="1:5">
      <c r="A68" s="127">
        <v>899</v>
      </c>
      <c r="B68" s="138" t="s">
        <v>97</v>
      </c>
      <c r="C68" s="128">
        <v>1.2000000000000002</v>
      </c>
      <c r="D68" s="125"/>
      <c r="E68" s="126"/>
    </row>
    <row r="69" spans="1:5">
      <c r="A69" s="127">
        <v>901</v>
      </c>
      <c r="B69" s="138" t="s">
        <v>97</v>
      </c>
      <c r="C69" s="128">
        <v>0.2</v>
      </c>
      <c r="D69" s="125"/>
      <c r="E69" s="126"/>
    </row>
    <row r="70" spans="1:5">
      <c r="A70" s="127">
        <v>903</v>
      </c>
      <c r="B70" s="138" t="s">
        <v>97</v>
      </c>
      <c r="C70" s="128">
        <v>0</v>
      </c>
      <c r="D70" s="125"/>
      <c r="E70" s="126"/>
    </row>
    <row r="71" spans="1:5">
      <c r="A71" s="127">
        <v>905</v>
      </c>
      <c r="B71" s="138" t="s">
        <v>97</v>
      </c>
      <c r="C71" s="128">
        <v>0</v>
      </c>
      <c r="D71" s="125"/>
      <c r="E71" s="126"/>
    </row>
    <row r="72" spans="1:5">
      <c r="A72" s="127">
        <v>907</v>
      </c>
      <c r="B72" s="138" t="s">
        <v>97</v>
      </c>
      <c r="C72" s="128">
        <v>1.1000000000000001</v>
      </c>
      <c r="D72" s="125"/>
      <c r="E72" s="126"/>
    </row>
    <row r="73" spans="1:5">
      <c r="A73" s="127">
        <v>909</v>
      </c>
      <c r="B73" s="138" t="s">
        <v>97</v>
      </c>
      <c r="C73" s="128">
        <v>0</v>
      </c>
      <c r="D73" s="125"/>
      <c r="E73" s="126"/>
    </row>
    <row r="74" spans="1:5">
      <c r="A74" s="127">
        <v>911</v>
      </c>
      <c r="B74" s="138" t="s">
        <v>97</v>
      </c>
      <c r="C74" s="128">
        <v>0</v>
      </c>
      <c r="D74" s="125"/>
      <c r="E74" s="126"/>
    </row>
    <row r="75" spans="1:5">
      <c r="A75" s="127">
        <v>913</v>
      </c>
      <c r="B75" s="138" t="s">
        <v>97</v>
      </c>
      <c r="C75" s="128">
        <v>0.2</v>
      </c>
      <c r="D75" s="125"/>
      <c r="E75" s="126"/>
    </row>
    <row r="76" spans="1:5">
      <c r="A76" s="127">
        <v>915</v>
      </c>
      <c r="B76" s="138" t="s">
        <v>97</v>
      </c>
      <c r="C76" s="128">
        <v>0.8</v>
      </c>
      <c r="D76" s="125"/>
      <c r="E76" s="126"/>
    </row>
    <row r="77" spans="1:5">
      <c r="A77" s="127">
        <v>917</v>
      </c>
      <c r="B77" s="138" t="s">
        <v>97</v>
      </c>
      <c r="C77" s="128">
        <v>0</v>
      </c>
      <c r="D77" s="125"/>
      <c r="E77" s="126"/>
    </row>
    <row r="78" spans="1:5">
      <c r="A78" s="127">
        <v>919</v>
      </c>
      <c r="B78" s="138" t="s">
        <v>97</v>
      </c>
      <c r="C78" s="128">
        <v>1</v>
      </c>
      <c r="D78" s="125"/>
      <c r="E78" s="126"/>
    </row>
    <row r="79" spans="1:5">
      <c r="A79" s="127">
        <v>921</v>
      </c>
      <c r="B79" s="138" t="s">
        <v>97</v>
      </c>
      <c r="C79" s="128">
        <v>0.8</v>
      </c>
      <c r="D79" s="125"/>
      <c r="E79" s="126"/>
    </row>
    <row r="80" spans="1:5">
      <c r="A80" s="127">
        <v>923</v>
      </c>
      <c r="B80" s="138" t="s">
        <v>97</v>
      </c>
      <c r="C80" s="128">
        <v>0.4</v>
      </c>
      <c r="D80" s="125"/>
      <c r="E80" s="126"/>
    </row>
    <row r="81" spans="1:20">
      <c r="A81" s="127">
        <v>925</v>
      </c>
      <c r="B81" s="138" t="s">
        <v>97</v>
      </c>
      <c r="C81" s="128">
        <v>1.6</v>
      </c>
      <c r="D81" s="125"/>
      <c r="E81" s="126"/>
    </row>
    <row r="82" spans="1:20">
      <c r="A82" s="127">
        <v>927</v>
      </c>
      <c r="B82" s="138" t="s">
        <v>97</v>
      </c>
      <c r="C82" s="128">
        <v>1.2000000000000002</v>
      </c>
      <c r="D82" s="125"/>
      <c r="E82" s="126"/>
    </row>
    <row r="83" spans="1:20">
      <c r="A83" s="127">
        <v>929</v>
      </c>
      <c r="B83" s="138" t="s">
        <v>97</v>
      </c>
      <c r="C83" s="128">
        <v>0.8</v>
      </c>
      <c r="D83" s="125"/>
      <c r="E83" s="126"/>
    </row>
    <row r="84" spans="1:20">
      <c r="A84" s="127">
        <v>931</v>
      </c>
      <c r="B84" s="138" t="s">
        <v>99</v>
      </c>
      <c r="C84" s="128">
        <v>1</v>
      </c>
      <c r="D84" s="125"/>
      <c r="E84" s="126"/>
    </row>
    <row r="85" spans="1:20">
      <c r="A85" s="127">
        <v>933</v>
      </c>
      <c r="B85" s="138" t="s">
        <v>99</v>
      </c>
      <c r="C85" s="128">
        <v>1.4</v>
      </c>
      <c r="D85" s="125"/>
      <c r="E85" s="126"/>
    </row>
    <row r="86" spans="1:20">
      <c r="A86" s="127">
        <v>935</v>
      </c>
      <c r="B86" s="138" t="s">
        <v>99</v>
      </c>
      <c r="C86" s="128">
        <v>0</v>
      </c>
      <c r="D86" s="125"/>
      <c r="E86" s="125"/>
      <c r="H86" s="42"/>
    </row>
    <row r="87" spans="1:20" ht="12" thickBot="1">
      <c r="Q87" s="33"/>
      <c r="R87" s="33"/>
      <c r="S87" s="33"/>
      <c r="T87" s="33"/>
    </row>
    <row r="88" spans="1:20" ht="15" customHeight="1">
      <c r="A88" s="208" t="s">
        <v>51</v>
      </c>
      <c r="B88" s="210" t="s">
        <v>47</v>
      </c>
      <c r="C88" s="210"/>
      <c r="D88" s="210"/>
      <c r="E88" s="210"/>
      <c r="F88" s="210" t="s">
        <v>52</v>
      </c>
      <c r="G88" s="210" t="s">
        <v>53</v>
      </c>
      <c r="H88" s="212" t="s">
        <v>54</v>
      </c>
      <c r="I88" s="214" t="s">
        <v>55</v>
      </c>
      <c r="J88" s="215"/>
      <c r="K88" s="215"/>
      <c r="L88" s="215"/>
      <c r="M88" s="215"/>
      <c r="N88" s="215"/>
      <c r="O88" s="215"/>
      <c r="P88" s="216"/>
      <c r="Q88" s="35"/>
      <c r="R88" s="34"/>
      <c r="S88" s="35"/>
      <c r="T88" s="34"/>
    </row>
    <row r="89" spans="1:20" ht="15" customHeight="1" thickBot="1">
      <c r="A89" s="209"/>
      <c r="B89" s="211" t="s">
        <v>56</v>
      </c>
      <c r="C89" s="211"/>
      <c r="D89" s="211" t="s">
        <v>57</v>
      </c>
      <c r="E89" s="211"/>
      <c r="F89" s="211"/>
      <c r="G89" s="211"/>
      <c r="H89" s="213"/>
      <c r="I89" s="148" t="s">
        <v>58</v>
      </c>
      <c r="J89" s="71" t="s">
        <v>59</v>
      </c>
      <c r="K89" s="71" t="s">
        <v>60</v>
      </c>
      <c r="L89" s="71" t="s">
        <v>61</v>
      </c>
      <c r="M89" s="71" t="s">
        <v>62</v>
      </c>
      <c r="N89" s="71" t="s">
        <v>63</v>
      </c>
      <c r="O89" s="71" t="s">
        <v>64</v>
      </c>
      <c r="P89" s="72" t="s">
        <v>65</v>
      </c>
      <c r="Q89" s="35"/>
      <c r="R89" s="18" t="s">
        <v>88</v>
      </c>
      <c r="S89" s="35"/>
      <c r="T89" s="34"/>
    </row>
    <row r="90" spans="1:20" ht="12" customHeight="1">
      <c r="A90" s="108">
        <v>1</v>
      </c>
      <c r="B90" s="109">
        <v>767</v>
      </c>
      <c r="C90" s="139" t="s">
        <v>97</v>
      </c>
      <c r="D90" s="109">
        <v>771</v>
      </c>
      <c r="E90" s="139" t="s">
        <v>97</v>
      </c>
      <c r="F90" s="109">
        <f>((D90-B90)/2)+1</f>
        <v>3</v>
      </c>
      <c r="G90" s="109">
        <f>F90*20</f>
        <v>60</v>
      </c>
      <c r="H90" s="153">
        <f>SUM(I131)</f>
        <v>183.33333333333334</v>
      </c>
      <c r="I90" s="149">
        <v>5</v>
      </c>
      <c r="J90" s="111">
        <v>0</v>
      </c>
      <c r="K90" s="140">
        <v>3</v>
      </c>
      <c r="L90" s="140">
        <v>0</v>
      </c>
      <c r="M90" s="140">
        <v>0</v>
      </c>
      <c r="N90" s="140">
        <v>0</v>
      </c>
      <c r="O90" s="140">
        <v>1</v>
      </c>
      <c r="P90" s="141">
        <v>3</v>
      </c>
      <c r="Q90" s="35"/>
      <c r="R90" s="18" t="s">
        <v>175</v>
      </c>
      <c r="S90" s="35"/>
      <c r="T90" s="34"/>
    </row>
    <row r="91" spans="1:20" ht="12" customHeight="1">
      <c r="A91" s="55">
        <v>2</v>
      </c>
      <c r="B91" s="56">
        <v>771</v>
      </c>
      <c r="C91" s="57" t="s">
        <v>97</v>
      </c>
      <c r="D91" s="56">
        <v>775</v>
      </c>
      <c r="E91" s="57" t="s">
        <v>97</v>
      </c>
      <c r="F91" s="56">
        <f>((D91-B91)/2)+1</f>
        <v>3</v>
      </c>
      <c r="G91" s="56">
        <f t="shared" ref="G91" si="5">F91*20</f>
        <v>60</v>
      </c>
      <c r="H91" s="155">
        <f>SUM(I149)</f>
        <v>60.000000000000007</v>
      </c>
      <c r="I91" s="151">
        <v>2</v>
      </c>
      <c r="J91" s="58">
        <v>0</v>
      </c>
      <c r="K91" s="59">
        <v>1</v>
      </c>
      <c r="L91" s="59">
        <v>0</v>
      </c>
      <c r="M91" s="59">
        <v>0</v>
      </c>
      <c r="N91" s="59">
        <v>0</v>
      </c>
      <c r="O91" s="59">
        <v>0</v>
      </c>
      <c r="P91" s="60">
        <v>1</v>
      </c>
      <c r="Q91" s="35"/>
      <c r="R91" s="18" t="s">
        <v>176</v>
      </c>
      <c r="S91" s="35"/>
      <c r="T91" s="34"/>
    </row>
    <row r="92" spans="1:20" ht="12" customHeight="1">
      <c r="A92" s="55">
        <v>3</v>
      </c>
      <c r="B92" s="56">
        <v>775</v>
      </c>
      <c r="C92" s="57" t="s">
        <v>97</v>
      </c>
      <c r="D92" s="56">
        <v>781</v>
      </c>
      <c r="E92" s="57" t="s">
        <v>97</v>
      </c>
      <c r="F92" s="56">
        <f>((D92-B92)/2)+1</f>
        <v>4</v>
      </c>
      <c r="G92" s="56">
        <f t="shared" ref="G92" si="6">F92*20</f>
        <v>80</v>
      </c>
      <c r="H92" s="155">
        <f>SUM(I167)</f>
        <v>100</v>
      </c>
      <c r="I92" s="151">
        <v>4</v>
      </c>
      <c r="J92" s="58">
        <v>0</v>
      </c>
      <c r="K92" s="59">
        <v>1</v>
      </c>
      <c r="L92" s="59">
        <v>0</v>
      </c>
      <c r="M92" s="59">
        <v>0</v>
      </c>
      <c r="N92" s="59">
        <v>0</v>
      </c>
      <c r="O92" s="59">
        <v>2</v>
      </c>
      <c r="P92" s="60">
        <v>3</v>
      </c>
      <c r="Q92" s="35"/>
      <c r="R92" s="18" t="s">
        <v>177</v>
      </c>
      <c r="S92" s="35"/>
      <c r="T92" s="34"/>
    </row>
    <row r="93" spans="1:20" ht="12" customHeight="1">
      <c r="A93" s="55">
        <v>4</v>
      </c>
      <c r="B93" s="56">
        <v>781</v>
      </c>
      <c r="C93" s="57" t="s">
        <v>97</v>
      </c>
      <c r="D93" s="56">
        <v>791</v>
      </c>
      <c r="E93" s="57" t="s">
        <v>97</v>
      </c>
      <c r="F93" s="56">
        <f>((D93-B93)/2)+1</f>
        <v>6</v>
      </c>
      <c r="G93" s="56">
        <f t="shared" ref="G93:G94" si="7">F93*20</f>
        <v>120</v>
      </c>
      <c r="H93" s="155">
        <f>SUM(I185)</f>
        <v>26.666666666666668</v>
      </c>
      <c r="I93" s="151">
        <v>5</v>
      </c>
      <c r="J93" s="58">
        <v>0</v>
      </c>
      <c r="K93" s="59">
        <v>0</v>
      </c>
      <c r="L93" s="59">
        <v>0</v>
      </c>
      <c r="M93" s="59">
        <v>0</v>
      </c>
      <c r="N93" s="59">
        <v>0</v>
      </c>
      <c r="O93" s="59">
        <v>0</v>
      </c>
      <c r="P93" s="60">
        <v>1</v>
      </c>
      <c r="Q93" s="35"/>
      <c r="R93" s="18" t="s">
        <v>178</v>
      </c>
      <c r="S93" s="35"/>
      <c r="T93" s="34"/>
    </row>
    <row r="94" spans="1:20" ht="12" customHeight="1">
      <c r="A94" s="55">
        <v>5</v>
      </c>
      <c r="B94" s="56">
        <v>791</v>
      </c>
      <c r="C94" s="57" t="s">
        <v>97</v>
      </c>
      <c r="D94" s="56">
        <v>797</v>
      </c>
      <c r="E94" s="57" t="s">
        <v>97</v>
      </c>
      <c r="F94" s="56">
        <f>((D94-B94)/2)+1</f>
        <v>4</v>
      </c>
      <c r="G94" s="56">
        <f t="shared" si="7"/>
        <v>80</v>
      </c>
      <c r="H94" s="155">
        <f>SUM(I203)</f>
        <v>60</v>
      </c>
      <c r="I94" s="151">
        <v>3</v>
      </c>
      <c r="J94" s="58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60">
        <v>3</v>
      </c>
      <c r="Q94" s="35"/>
      <c r="R94" s="18" t="s">
        <v>179</v>
      </c>
      <c r="S94" s="35"/>
      <c r="T94" s="34"/>
    </row>
    <row r="95" spans="1:20" ht="11.25" customHeight="1">
      <c r="A95" s="55">
        <v>6</v>
      </c>
      <c r="B95" s="56">
        <v>797</v>
      </c>
      <c r="C95" s="57" t="s">
        <v>97</v>
      </c>
      <c r="D95" s="56">
        <v>813</v>
      </c>
      <c r="E95" s="57" t="s">
        <v>97</v>
      </c>
      <c r="F95" s="56">
        <f t="shared" ref="F95:F105" si="8">((D95-B95)/2)+1</f>
        <v>9</v>
      </c>
      <c r="G95" s="56">
        <f t="shared" ref="G95:G105" si="9">F95*20</f>
        <v>180</v>
      </c>
      <c r="H95" s="155">
        <f>SUM(I221)</f>
        <v>20</v>
      </c>
      <c r="I95" s="151">
        <v>6</v>
      </c>
      <c r="J95" s="58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60">
        <v>1</v>
      </c>
      <c r="Q95" s="35"/>
      <c r="R95" s="18" t="s">
        <v>174</v>
      </c>
      <c r="S95" s="35"/>
      <c r="T95" s="34"/>
    </row>
    <row r="96" spans="1:20" ht="11.25" customHeight="1">
      <c r="A96" s="55">
        <v>7</v>
      </c>
      <c r="B96" s="56">
        <v>813</v>
      </c>
      <c r="C96" s="57" t="s">
        <v>97</v>
      </c>
      <c r="D96" s="56">
        <v>817</v>
      </c>
      <c r="E96" s="57" t="s">
        <v>97</v>
      </c>
      <c r="F96" s="56">
        <f t="shared" si="8"/>
        <v>3</v>
      </c>
      <c r="G96" s="56">
        <f t="shared" si="9"/>
        <v>60</v>
      </c>
      <c r="H96" s="155">
        <f>SUM(I239)</f>
        <v>40.000000000000007</v>
      </c>
      <c r="I96" s="151">
        <v>2</v>
      </c>
      <c r="J96" s="58">
        <v>0</v>
      </c>
      <c r="K96" s="58">
        <v>1</v>
      </c>
      <c r="L96" s="59">
        <v>0</v>
      </c>
      <c r="M96" s="59">
        <v>0</v>
      </c>
      <c r="N96" s="59">
        <v>0</v>
      </c>
      <c r="O96" s="59">
        <v>0</v>
      </c>
      <c r="P96" s="60">
        <v>0</v>
      </c>
      <c r="Q96" s="35"/>
      <c r="R96" s="18" t="s">
        <v>100</v>
      </c>
      <c r="S96" s="35"/>
      <c r="T96" s="34"/>
    </row>
    <row r="97" spans="1:20" ht="11.25" customHeight="1">
      <c r="A97" s="55">
        <v>8</v>
      </c>
      <c r="B97" s="56">
        <v>817</v>
      </c>
      <c r="C97" s="57" t="s">
        <v>97</v>
      </c>
      <c r="D97" s="56">
        <v>821</v>
      </c>
      <c r="E97" s="57" t="s">
        <v>97</v>
      </c>
      <c r="F97" s="56">
        <f t="shared" si="8"/>
        <v>3</v>
      </c>
      <c r="G97" s="56">
        <f t="shared" si="9"/>
        <v>60</v>
      </c>
      <c r="H97" s="155">
        <f>SUM(I257)</f>
        <v>53.333333333333343</v>
      </c>
      <c r="I97" s="151">
        <v>4</v>
      </c>
      <c r="J97" s="58">
        <v>0</v>
      </c>
      <c r="K97" s="58">
        <v>1</v>
      </c>
      <c r="L97" s="59">
        <v>0</v>
      </c>
      <c r="M97" s="59">
        <v>0</v>
      </c>
      <c r="N97" s="59">
        <v>0</v>
      </c>
      <c r="O97" s="59">
        <v>0</v>
      </c>
      <c r="P97" s="60">
        <v>0</v>
      </c>
      <c r="Q97" s="35"/>
      <c r="R97" s="18" t="s">
        <v>104</v>
      </c>
      <c r="S97" s="35"/>
      <c r="T97" s="34"/>
    </row>
    <row r="98" spans="1:20" ht="11.25" customHeight="1">
      <c r="A98" s="55">
        <v>9</v>
      </c>
      <c r="B98" s="56">
        <v>821</v>
      </c>
      <c r="C98" s="57" t="s">
        <v>97</v>
      </c>
      <c r="D98" s="56">
        <v>823</v>
      </c>
      <c r="E98" s="57" t="s">
        <v>97</v>
      </c>
      <c r="F98" s="56">
        <f t="shared" si="8"/>
        <v>2</v>
      </c>
      <c r="G98" s="56">
        <f t="shared" si="9"/>
        <v>40</v>
      </c>
      <c r="H98" s="155">
        <f>SUM(I275)</f>
        <v>10</v>
      </c>
      <c r="I98" s="151">
        <v>1</v>
      </c>
      <c r="J98" s="58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60">
        <v>0</v>
      </c>
      <c r="Q98" s="35"/>
      <c r="R98" s="18" t="s">
        <v>106</v>
      </c>
      <c r="S98" s="35"/>
      <c r="T98" s="34"/>
    </row>
    <row r="99" spans="1:20" ht="11.25" customHeight="1">
      <c r="A99" s="55">
        <v>10</v>
      </c>
      <c r="B99" s="56">
        <v>823</v>
      </c>
      <c r="C99" s="57" t="s">
        <v>97</v>
      </c>
      <c r="D99" s="56">
        <v>827</v>
      </c>
      <c r="E99" s="57" t="s">
        <v>97</v>
      </c>
      <c r="F99" s="56">
        <f t="shared" si="8"/>
        <v>3</v>
      </c>
      <c r="G99" s="56">
        <f t="shared" si="9"/>
        <v>60</v>
      </c>
      <c r="H99" s="155">
        <f>SUM(I293)</f>
        <v>60.000000000000007</v>
      </c>
      <c r="I99" s="151">
        <v>2</v>
      </c>
      <c r="J99" s="58">
        <v>0</v>
      </c>
      <c r="K99" s="58">
        <v>1</v>
      </c>
      <c r="L99" s="59">
        <v>0</v>
      </c>
      <c r="M99" s="59">
        <v>0</v>
      </c>
      <c r="N99" s="59">
        <v>0</v>
      </c>
      <c r="O99" s="59">
        <v>0</v>
      </c>
      <c r="P99" s="61">
        <v>1</v>
      </c>
      <c r="Q99" s="35"/>
      <c r="R99" s="18" t="s">
        <v>105</v>
      </c>
      <c r="S99" s="35"/>
      <c r="T99" s="34"/>
    </row>
    <row r="100" spans="1:20" ht="11.25" customHeight="1">
      <c r="A100" s="55">
        <v>11</v>
      </c>
      <c r="B100" s="56">
        <v>827</v>
      </c>
      <c r="C100" s="57" t="s">
        <v>97</v>
      </c>
      <c r="D100" s="56">
        <v>829</v>
      </c>
      <c r="E100" s="57" t="s">
        <v>97</v>
      </c>
      <c r="F100" s="56">
        <f t="shared" si="8"/>
        <v>2</v>
      </c>
      <c r="G100" s="56">
        <f t="shared" si="9"/>
        <v>40</v>
      </c>
      <c r="H100" s="155">
        <f>SUM(I311)</f>
        <v>10</v>
      </c>
      <c r="I100" s="151">
        <v>1</v>
      </c>
      <c r="J100" s="58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60">
        <v>0</v>
      </c>
      <c r="Q100" s="35"/>
      <c r="R100" s="18" t="s">
        <v>101</v>
      </c>
      <c r="S100" s="35"/>
      <c r="T100" s="34"/>
    </row>
    <row r="101" spans="1:20" ht="11.25" customHeight="1">
      <c r="A101" s="55">
        <v>12</v>
      </c>
      <c r="B101" s="56">
        <v>829</v>
      </c>
      <c r="C101" s="57" t="s">
        <v>97</v>
      </c>
      <c r="D101" s="56">
        <v>839</v>
      </c>
      <c r="E101" s="57" t="s">
        <v>97</v>
      </c>
      <c r="F101" s="56">
        <f t="shared" si="8"/>
        <v>6</v>
      </c>
      <c r="G101" s="56">
        <f t="shared" si="9"/>
        <v>120</v>
      </c>
      <c r="H101" s="155">
        <f>SUM(I329)</f>
        <v>26.666666666666671</v>
      </c>
      <c r="I101" s="151">
        <v>4</v>
      </c>
      <c r="J101" s="58">
        <v>0</v>
      </c>
      <c r="K101" s="58">
        <v>1</v>
      </c>
      <c r="L101" s="59">
        <v>0</v>
      </c>
      <c r="M101" s="59">
        <v>0</v>
      </c>
      <c r="N101" s="59">
        <v>0</v>
      </c>
      <c r="O101" s="59">
        <v>0</v>
      </c>
      <c r="P101" s="60">
        <v>0</v>
      </c>
      <c r="Q101" s="35"/>
      <c r="R101" s="18" t="s">
        <v>102</v>
      </c>
      <c r="S101" s="35"/>
      <c r="T101" s="34"/>
    </row>
    <row r="102" spans="1:20" ht="11.25" customHeight="1">
      <c r="A102" s="55">
        <v>13</v>
      </c>
      <c r="B102" s="56">
        <v>839</v>
      </c>
      <c r="C102" s="57" t="s">
        <v>97</v>
      </c>
      <c r="D102" s="56">
        <v>841</v>
      </c>
      <c r="E102" s="57" t="s">
        <v>97</v>
      </c>
      <c r="F102" s="56">
        <f t="shared" si="8"/>
        <v>2</v>
      </c>
      <c r="G102" s="56">
        <f t="shared" si="9"/>
        <v>40</v>
      </c>
      <c r="H102" s="155">
        <f>SUM(I347)</f>
        <v>10</v>
      </c>
      <c r="I102" s="151">
        <v>1</v>
      </c>
      <c r="J102" s="58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60">
        <v>0</v>
      </c>
      <c r="Q102" s="35"/>
      <c r="R102" s="18" t="s">
        <v>103</v>
      </c>
      <c r="S102" s="35"/>
      <c r="T102" s="34"/>
    </row>
    <row r="103" spans="1:20" ht="11.25" customHeight="1">
      <c r="A103" s="55">
        <v>14</v>
      </c>
      <c r="B103" s="56">
        <v>841</v>
      </c>
      <c r="C103" s="57" t="s">
        <v>97</v>
      </c>
      <c r="D103" s="56">
        <v>845</v>
      </c>
      <c r="E103" s="57" t="s">
        <v>99</v>
      </c>
      <c r="F103" s="56">
        <f t="shared" si="8"/>
        <v>3</v>
      </c>
      <c r="G103" s="56">
        <f t="shared" si="9"/>
        <v>60</v>
      </c>
      <c r="H103" s="155">
        <f>SUM(I365)</f>
        <v>30</v>
      </c>
      <c r="I103" s="151">
        <v>3</v>
      </c>
      <c r="J103" s="58">
        <v>0</v>
      </c>
      <c r="K103" s="59">
        <v>0</v>
      </c>
      <c r="L103" s="59">
        <v>0</v>
      </c>
      <c r="M103" s="59">
        <v>0</v>
      </c>
      <c r="N103" s="59">
        <v>0</v>
      </c>
      <c r="O103" s="58">
        <v>1</v>
      </c>
      <c r="P103" s="60">
        <v>0</v>
      </c>
      <c r="Q103" s="35"/>
      <c r="R103" s="18" t="s">
        <v>107</v>
      </c>
      <c r="S103" s="35"/>
      <c r="T103" s="34"/>
    </row>
    <row r="104" spans="1:20" ht="11.25" customHeight="1">
      <c r="A104" s="55">
        <v>15</v>
      </c>
      <c r="B104" s="56">
        <v>845</v>
      </c>
      <c r="C104" s="57" t="s">
        <v>99</v>
      </c>
      <c r="D104" s="56">
        <v>847</v>
      </c>
      <c r="E104" s="57" t="s">
        <v>99</v>
      </c>
      <c r="F104" s="56">
        <f t="shared" si="8"/>
        <v>2</v>
      </c>
      <c r="G104" s="56">
        <f t="shared" si="9"/>
        <v>40</v>
      </c>
      <c r="H104" s="155">
        <f>SUM(I383)</f>
        <v>10</v>
      </c>
      <c r="I104" s="151">
        <v>1</v>
      </c>
      <c r="J104" s="58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60">
        <v>0</v>
      </c>
      <c r="Q104" s="35"/>
      <c r="R104" s="18" t="s">
        <v>108</v>
      </c>
      <c r="S104" s="35"/>
      <c r="T104" s="34"/>
    </row>
    <row r="105" spans="1:20" ht="11.25" customHeight="1">
      <c r="A105" s="55">
        <v>16</v>
      </c>
      <c r="B105" s="56">
        <v>847</v>
      </c>
      <c r="C105" s="57" t="s">
        <v>99</v>
      </c>
      <c r="D105" s="56">
        <v>851</v>
      </c>
      <c r="E105" s="57" t="s">
        <v>97</v>
      </c>
      <c r="F105" s="56">
        <f t="shared" si="8"/>
        <v>3</v>
      </c>
      <c r="G105" s="56">
        <f t="shared" si="9"/>
        <v>60</v>
      </c>
      <c r="H105" s="155">
        <f>SUM(I437)</f>
        <v>50</v>
      </c>
      <c r="I105" s="151">
        <v>2</v>
      </c>
      <c r="J105" s="58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61">
        <v>1</v>
      </c>
      <c r="Q105" s="35"/>
      <c r="R105" s="18" t="s">
        <v>109</v>
      </c>
      <c r="S105" s="35"/>
      <c r="T105" s="34"/>
    </row>
    <row r="106" spans="1:20" ht="11.25" customHeight="1">
      <c r="A106" s="55">
        <v>17</v>
      </c>
      <c r="B106" s="56">
        <v>851</v>
      </c>
      <c r="C106" s="57" t="s">
        <v>97</v>
      </c>
      <c r="D106" s="56">
        <v>855</v>
      </c>
      <c r="E106" s="57" t="s">
        <v>97</v>
      </c>
      <c r="F106" s="56">
        <f>((D106-B106)/2)+1</f>
        <v>3</v>
      </c>
      <c r="G106" s="56">
        <f>F106*20</f>
        <v>60</v>
      </c>
      <c r="H106" s="155">
        <f>SUM(I419)</f>
        <v>33.333333333333343</v>
      </c>
      <c r="I106" s="151">
        <v>1</v>
      </c>
      <c r="J106" s="58">
        <v>0</v>
      </c>
      <c r="K106" s="58">
        <v>1</v>
      </c>
      <c r="L106" s="59">
        <v>0</v>
      </c>
      <c r="M106" s="59">
        <v>0</v>
      </c>
      <c r="N106" s="59">
        <v>0</v>
      </c>
      <c r="O106" s="59">
        <v>0</v>
      </c>
      <c r="P106" s="60">
        <v>0</v>
      </c>
      <c r="Q106" s="35"/>
      <c r="R106" s="18" t="s">
        <v>110</v>
      </c>
      <c r="S106" s="35"/>
      <c r="T106" s="34"/>
    </row>
    <row r="107" spans="1:20" ht="11.25" customHeight="1">
      <c r="A107" s="55">
        <v>18</v>
      </c>
      <c r="B107" s="56">
        <v>855</v>
      </c>
      <c r="C107" s="57" t="s">
        <v>97</v>
      </c>
      <c r="D107" s="56">
        <v>857</v>
      </c>
      <c r="E107" s="57" t="s">
        <v>97</v>
      </c>
      <c r="F107" s="56">
        <f t="shared" ref="F107:F114" si="10">((D107-B107)/2)+1</f>
        <v>2</v>
      </c>
      <c r="G107" s="56">
        <f t="shared" ref="G107:G115" si="11">F107*20</f>
        <v>40</v>
      </c>
      <c r="H107" s="155">
        <f>SUM(I437)</f>
        <v>50</v>
      </c>
      <c r="I107" s="151">
        <v>1</v>
      </c>
      <c r="J107" s="58">
        <v>0</v>
      </c>
      <c r="K107" s="58">
        <v>1</v>
      </c>
      <c r="L107" s="59">
        <v>0</v>
      </c>
      <c r="M107" s="59">
        <v>0</v>
      </c>
      <c r="N107" s="59">
        <v>0</v>
      </c>
      <c r="O107" s="59">
        <v>0</v>
      </c>
      <c r="P107" s="60">
        <v>0</v>
      </c>
      <c r="Q107" s="35"/>
      <c r="R107" s="18" t="s">
        <v>111</v>
      </c>
      <c r="S107" s="35"/>
      <c r="T107" s="34"/>
    </row>
    <row r="108" spans="1:20" ht="11.25" customHeight="1">
      <c r="A108" s="55">
        <v>19</v>
      </c>
      <c r="B108" s="56">
        <v>857</v>
      </c>
      <c r="C108" s="57" t="s">
        <v>97</v>
      </c>
      <c r="D108" s="56">
        <v>859</v>
      </c>
      <c r="E108" s="57" t="s">
        <v>97</v>
      </c>
      <c r="F108" s="56">
        <f t="shared" si="10"/>
        <v>2</v>
      </c>
      <c r="G108" s="56">
        <f t="shared" si="11"/>
        <v>40</v>
      </c>
      <c r="H108" s="155">
        <f>SUM(I455)</f>
        <v>10</v>
      </c>
      <c r="I108" s="151">
        <v>1</v>
      </c>
      <c r="J108" s="58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60">
        <v>0</v>
      </c>
      <c r="Q108" s="35"/>
      <c r="R108" s="18" t="s">
        <v>112</v>
      </c>
      <c r="S108" s="35"/>
      <c r="T108" s="34"/>
    </row>
    <row r="109" spans="1:20" ht="11.25" customHeight="1">
      <c r="A109" s="55">
        <v>20</v>
      </c>
      <c r="B109" s="56">
        <v>859</v>
      </c>
      <c r="C109" s="57" t="s">
        <v>97</v>
      </c>
      <c r="D109" s="56">
        <v>863</v>
      </c>
      <c r="E109" s="57" t="s">
        <v>97</v>
      </c>
      <c r="F109" s="56">
        <f t="shared" si="10"/>
        <v>3</v>
      </c>
      <c r="G109" s="56">
        <f t="shared" si="11"/>
        <v>60</v>
      </c>
      <c r="H109" s="155">
        <f>SUM(I473)</f>
        <v>66.666666666666671</v>
      </c>
      <c r="I109" s="151">
        <v>2</v>
      </c>
      <c r="J109" s="58">
        <v>0</v>
      </c>
      <c r="K109" s="59">
        <v>0</v>
      </c>
      <c r="L109" s="59">
        <v>0</v>
      </c>
      <c r="M109" s="58">
        <v>1</v>
      </c>
      <c r="N109" s="59">
        <v>0</v>
      </c>
      <c r="O109" s="59">
        <v>0</v>
      </c>
      <c r="P109" s="61">
        <v>1</v>
      </c>
      <c r="Q109" s="35"/>
      <c r="R109" s="18" t="s">
        <v>113</v>
      </c>
      <c r="S109" s="35"/>
      <c r="T109" s="34"/>
    </row>
    <row r="110" spans="1:20" ht="11.25" customHeight="1">
      <c r="A110" s="55">
        <v>21</v>
      </c>
      <c r="B110" s="56">
        <v>863</v>
      </c>
      <c r="C110" s="57" t="s">
        <v>97</v>
      </c>
      <c r="D110" s="56">
        <v>869</v>
      </c>
      <c r="E110" s="57" t="s">
        <v>97</v>
      </c>
      <c r="F110" s="56">
        <f t="shared" si="10"/>
        <v>4</v>
      </c>
      <c r="G110" s="56">
        <f t="shared" si="11"/>
        <v>80</v>
      </c>
      <c r="H110" s="155">
        <f>SUM(I491)</f>
        <v>65</v>
      </c>
      <c r="I110" s="151">
        <v>2</v>
      </c>
      <c r="J110" s="58">
        <v>0</v>
      </c>
      <c r="K110" s="58">
        <v>2</v>
      </c>
      <c r="L110" s="59">
        <v>0</v>
      </c>
      <c r="M110" s="59">
        <v>0</v>
      </c>
      <c r="N110" s="59">
        <v>0</v>
      </c>
      <c r="O110" s="59">
        <v>0</v>
      </c>
      <c r="P110" s="61">
        <v>1</v>
      </c>
      <c r="Q110" s="36"/>
      <c r="R110" s="18" t="s">
        <v>114</v>
      </c>
      <c r="S110" s="36"/>
      <c r="T110" s="34"/>
    </row>
    <row r="111" spans="1:20" ht="11.25" customHeight="1">
      <c r="A111" s="55">
        <v>22</v>
      </c>
      <c r="B111" s="56">
        <v>869</v>
      </c>
      <c r="C111" s="57" t="s">
        <v>97</v>
      </c>
      <c r="D111" s="56">
        <v>877</v>
      </c>
      <c r="E111" s="57" t="s">
        <v>97</v>
      </c>
      <c r="F111" s="56">
        <f t="shared" si="10"/>
        <v>5</v>
      </c>
      <c r="G111" s="56">
        <f t="shared" si="11"/>
        <v>100</v>
      </c>
      <c r="H111" s="155">
        <f>SUM(I509)</f>
        <v>40</v>
      </c>
      <c r="I111" s="151">
        <v>3</v>
      </c>
      <c r="J111" s="58">
        <v>0</v>
      </c>
      <c r="K111" s="58">
        <v>1</v>
      </c>
      <c r="L111" s="59">
        <v>0</v>
      </c>
      <c r="M111" s="59">
        <v>0</v>
      </c>
      <c r="N111" s="59">
        <v>0</v>
      </c>
      <c r="O111" s="59">
        <v>0</v>
      </c>
      <c r="P111" s="61">
        <v>1</v>
      </c>
      <c r="Q111" s="36"/>
      <c r="R111" s="18" t="s">
        <v>115</v>
      </c>
      <c r="S111" s="36"/>
      <c r="T111" s="34"/>
    </row>
    <row r="112" spans="1:20" ht="11.25" customHeight="1">
      <c r="A112" s="55">
        <v>23</v>
      </c>
      <c r="B112" s="56">
        <v>877</v>
      </c>
      <c r="C112" s="57" t="s">
        <v>97</v>
      </c>
      <c r="D112" s="56">
        <v>879</v>
      </c>
      <c r="E112" s="57" t="s">
        <v>97</v>
      </c>
      <c r="F112" s="56">
        <f t="shared" si="10"/>
        <v>2</v>
      </c>
      <c r="G112" s="56">
        <f t="shared" si="11"/>
        <v>40</v>
      </c>
      <c r="H112" s="155">
        <f>SUM(I527)</f>
        <v>0</v>
      </c>
      <c r="I112" s="151">
        <v>0</v>
      </c>
      <c r="J112" s="58">
        <v>0</v>
      </c>
      <c r="K112" s="58">
        <v>0</v>
      </c>
      <c r="L112" s="59">
        <v>0</v>
      </c>
      <c r="M112" s="59">
        <v>0</v>
      </c>
      <c r="N112" s="59">
        <v>0</v>
      </c>
      <c r="O112" s="59">
        <v>0</v>
      </c>
      <c r="P112" s="60">
        <v>0</v>
      </c>
      <c r="Q112" s="36"/>
      <c r="R112" s="18" t="s">
        <v>116</v>
      </c>
      <c r="S112" s="36"/>
      <c r="T112" s="34"/>
    </row>
    <row r="113" spans="1:20" ht="11.25" customHeight="1">
      <c r="A113" s="55">
        <v>24</v>
      </c>
      <c r="B113" s="56">
        <v>879</v>
      </c>
      <c r="C113" s="57" t="s">
        <v>97</v>
      </c>
      <c r="D113" s="56">
        <v>881</v>
      </c>
      <c r="E113" s="57" t="s">
        <v>97</v>
      </c>
      <c r="F113" s="56">
        <f t="shared" si="10"/>
        <v>2</v>
      </c>
      <c r="G113" s="56">
        <f t="shared" si="11"/>
        <v>40</v>
      </c>
      <c r="H113" s="155">
        <f>SUM(I545)</f>
        <v>50</v>
      </c>
      <c r="I113" s="151">
        <v>1</v>
      </c>
      <c r="J113" s="58">
        <v>0</v>
      </c>
      <c r="K113" s="58">
        <v>1</v>
      </c>
      <c r="L113" s="59">
        <v>0</v>
      </c>
      <c r="M113" s="59">
        <v>0</v>
      </c>
      <c r="N113" s="59">
        <v>0</v>
      </c>
      <c r="O113" s="59">
        <v>0</v>
      </c>
      <c r="P113" s="60">
        <v>0</v>
      </c>
      <c r="Q113" s="36"/>
      <c r="R113" s="18" t="s">
        <v>117</v>
      </c>
      <c r="S113" s="36"/>
      <c r="T113" s="34"/>
    </row>
    <row r="114" spans="1:20" ht="11.25" customHeight="1">
      <c r="A114" s="55">
        <v>25</v>
      </c>
      <c r="B114" s="56">
        <v>881</v>
      </c>
      <c r="C114" s="57" t="s">
        <v>97</v>
      </c>
      <c r="D114" s="56">
        <v>885</v>
      </c>
      <c r="E114" s="57" t="s">
        <v>97</v>
      </c>
      <c r="F114" s="56">
        <f t="shared" si="10"/>
        <v>3</v>
      </c>
      <c r="G114" s="56">
        <f t="shared" si="11"/>
        <v>60</v>
      </c>
      <c r="H114" s="155">
        <f>SUM(I563)</f>
        <v>33.333333333333343</v>
      </c>
      <c r="I114" s="151">
        <v>1</v>
      </c>
      <c r="J114" s="58">
        <v>0</v>
      </c>
      <c r="K114" s="58">
        <v>1</v>
      </c>
      <c r="L114" s="59">
        <v>0</v>
      </c>
      <c r="M114" s="59">
        <v>0</v>
      </c>
      <c r="N114" s="59">
        <v>0</v>
      </c>
      <c r="O114" s="59">
        <v>0</v>
      </c>
      <c r="P114" s="60">
        <v>0</v>
      </c>
      <c r="Q114" s="36"/>
      <c r="R114" s="18" t="s">
        <v>118</v>
      </c>
      <c r="S114" s="36"/>
      <c r="T114" s="34"/>
    </row>
    <row r="115" spans="1:20" ht="11.25" customHeight="1" thickBot="1">
      <c r="A115" s="62">
        <v>26</v>
      </c>
      <c r="B115" s="64">
        <v>885</v>
      </c>
      <c r="C115" s="63" t="s">
        <v>97</v>
      </c>
      <c r="D115" s="64">
        <v>889</v>
      </c>
      <c r="E115" s="63" t="s">
        <v>97</v>
      </c>
      <c r="F115" s="64">
        <v>3</v>
      </c>
      <c r="G115" s="64">
        <f t="shared" si="11"/>
        <v>60</v>
      </c>
      <c r="H115" s="156">
        <f>SUM(I581)</f>
        <v>53.333333333333343</v>
      </c>
      <c r="I115" s="152">
        <v>1</v>
      </c>
      <c r="J115" s="65">
        <v>0</v>
      </c>
      <c r="K115" s="65">
        <v>1</v>
      </c>
      <c r="L115" s="66">
        <v>0</v>
      </c>
      <c r="M115" s="66">
        <v>0</v>
      </c>
      <c r="N115" s="66">
        <v>0</v>
      </c>
      <c r="O115" s="66">
        <v>0</v>
      </c>
      <c r="P115" s="67">
        <v>1</v>
      </c>
      <c r="Q115" s="36"/>
      <c r="R115" s="18" t="s">
        <v>119</v>
      </c>
      <c r="S115" s="36"/>
      <c r="T115" s="34"/>
    </row>
    <row r="116" spans="1:20">
      <c r="B116" s="18"/>
      <c r="C116" s="18"/>
      <c r="D116" s="18"/>
      <c r="E116" s="18"/>
      <c r="F116" s="18"/>
      <c r="G116" s="18"/>
      <c r="H116" s="18"/>
      <c r="I116" s="28"/>
      <c r="J116" s="18"/>
      <c r="K116" s="18"/>
      <c r="L116" s="18"/>
      <c r="M116" s="18"/>
      <c r="N116" s="18"/>
      <c r="O116" s="18"/>
    </row>
    <row r="117" spans="1:20" ht="12" thickBot="1"/>
    <row r="118" spans="1:20" ht="15" customHeight="1">
      <c r="B118" s="194" t="s">
        <v>89</v>
      </c>
      <c r="C118" s="195"/>
      <c r="D118" s="195"/>
      <c r="E118" s="195"/>
      <c r="F118" s="195"/>
      <c r="G118" s="195"/>
      <c r="H118" s="195"/>
      <c r="I118" s="195"/>
      <c r="J118" s="196"/>
      <c r="K118" s="27">
        <v>1</v>
      </c>
    </row>
    <row r="119" spans="1:20" ht="15" customHeight="1">
      <c r="B119" s="197" t="s">
        <v>90</v>
      </c>
      <c r="C119" s="198"/>
      <c r="D119" s="199"/>
      <c r="E119" s="200" t="s">
        <v>91</v>
      </c>
      <c r="F119" s="198"/>
      <c r="G119" s="198"/>
      <c r="H119" s="199"/>
      <c r="I119" s="29" t="s">
        <v>92</v>
      </c>
      <c r="J119" s="6" t="s">
        <v>2</v>
      </c>
    </row>
    <row r="120" spans="1:20" ht="11.25" customHeight="1">
      <c r="B120" s="197" t="s">
        <v>93</v>
      </c>
      <c r="C120" s="198"/>
      <c r="D120" s="199"/>
      <c r="E120" s="201" t="s">
        <v>46</v>
      </c>
      <c r="F120" s="202"/>
      <c r="G120" s="202"/>
      <c r="H120" s="203"/>
      <c r="I120" s="30" t="s">
        <v>66</v>
      </c>
      <c r="J120" s="7" t="s">
        <v>66</v>
      </c>
    </row>
    <row r="121" spans="1:20">
      <c r="B121" s="204" t="s">
        <v>142</v>
      </c>
      <c r="C121" s="205"/>
      <c r="D121" s="205"/>
      <c r="E121" s="200" t="s">
        <v>94</v>
      </c>
      <c r="F121" s="198"/>
      <c r="G121" s="198"/>
      <c r="H121" s="199"/>
      <c r="I121" s="30" t="s">
        <v>180</v>
      </c>
      <c r="J121" s="31" t="s">
        <v>181</v>
      </c>
    </row>
    <row r="122" spans="1:20" ht="22.5">
      <c r="B122" s="9" t="s">
        <v>67</v>
      </c>
      <c r="C122" s="190" t="s">
        <v>68</v>
      </c>
      <c r="D122" s="191"/>
      <c r="E122" s="54" t="s">
        <v>69</v>
      </c>
      <c r="F122" s="54" t="s">
        <v>70</v>
      </c>
      <c r="G122" s="54" t="s">
        <v>71</v>
      </c>
      <c r="H122" s="50" t="s">
        <v>72</v>
      </c>
      <c r="I122" s="30" t="s">
        <v>73</v>
      </c>
      <c r="J122" s="8" t="s">
        <v>74</v>
      </c>
    </row>
    <row r="123" spans="1:20" ht="11.25" customHeight="1">
      <c r="B123" s="52">
        <v>1</v>
      </c>
      <c r="C123" s="192" t="s">
        <v>75</v>
      </c>
      <c r="D123" s="193"/>
      <c r="E123" s="19">
        <v>5</v>
      </c>
      <c r="F123" s="53">
        <f>E123</f>
        <v>5</v>
      </c>
      <c r="G123" s="10">
        <f>(F123*100)/E131</f>
        <v>166.66666666666666</v>
      </c>
      <c r="H123" s="53">
        <v>0.2</v>
      </c>
      <c r="I123" s="29">
        <f>H123*G123</f>
        <v>33.333333333333336</v>
      </c>
      <c r="J123" s="11"/>
      <c r="K123" s="18"/>
    </row>
    <row r="124" spans="1:20">
      <c r="B124" s="52">
        <f t="shared" ref="B124:B130" si="12">B123+1</f>
        <v>2</v>
      </c>
      <c r="C124" s="192" t="s">
        <v>76</v>
      </c>
      <c r="D124" s="193"/>
      <c r="E124" s="19">
        <v>0</v>
      </c>
      <c r="F124" s="53">
        <f>E124</f>
        <v>0</v>
      </c>
      <c r="G124" s="10">
        <f>(F124*100)/E131</f>
        <v>0</v>
      </c>
      <c r="H124" s="53">
        <v>0.5</v>
      </c>
      <c r="I124" s="29">
        <f t="shared" ref="I124:I130" si="13">H124*G124</f>
        <v>0</v>
      </c>
      <c r="J124" s="11"/>
      <c r="K124" s="18"/>
    </row>
    <row r="125" spans="1:20" ht="11.25" customHeight="1">
      <c r="B125" s="52">
        <f t="shared" si="12"/>
        <v>3</v>
      </c>
      <c r="C125" s="192" t="s">
        <v>77</v>
      </c>
      <c r="D125" s="193"/>
      <c r="E125" s="17">
        <v>3</v>
      </c>
      <c r="F125" s="53">
        <f>E125</f>
        <v>3</v>
      </c>
      <c r="G125" s="10">
        <f>(F125*100)/E131</f>
        <v>100</v>
      </c>
      <c r="H125" s="53">
        <v>0.8</v>
      </c>
      <c r="I125" s="29">
        <f t="shared" si="13"/>
        <v>80</v>
      </c>
      <c r="J125" s="11"/>
      <c r="K125" s="18"/>
    </row>
    <row r="126" spans="1:20" ht="11.25" customHeight="1">
      <c r="B126" s="52">
        <f t="shared" si="12"/>
        <v>4</v>
      </c>
      <c r="C126" s="192" t="s">
        <v>78</v>
      </c>
      <c r="D126" s="193"/>
      <c r="E126" s="17">
        <v>0</v>
      </c>
      <c r="F126" s="12"/>
      <c r="G126" s="10">
        <f>(E126*100)/E131</f>
        <v>0</v>
      </c>
      <c r="H126" s="53">
        <v>0.9</v>
      </c>
      <c r="I126" s="29">
        <f t="shared" si="13"/>
        <v>0</v>
      </c>
      <c r="J126" s="11"/>
      <c r="K126" s="18"/>
    </row>
    <row r="127" spans="1:20">
      <c r="B127" s="52">
        <f t="shared" si="12"/>
        <v>5</v>
      </c>
      <c r="C127" s="192" t="s">
        <v>79</v>
      </c>
      <c r="D127" s="193"/>
      <c r="E127" s="17">
        <v>0</v>
      </c>
      <c r="F127" s="12"/>
      <c r="G127" s="10">
        <f>(E127*100)/E131</f>
        <v>0</v>
      </c>
      <c r="H127" s="53">
        <v>1</v>
      </c>
      <c r="I127" s="29">
        <f t="shared" si="13"/>
        <v>0</v>
      </c>
      <c r="J127" s="11"/>
      <c r="K127" s="18"/>
    </row>
    <row r="128" spans="1:20">
      <c r="B128" s="52">
        <f t="shared" si="12"/>
        <v>6</v>
      </c>
      <c r="C128" s="192" t="s">
        <v>63</v>
      </c>
      <c r="D128" s="193"/>
      <c r="E128" s="17">
        <v>0</v>
      </c>
      <c r="F128" s="12"/>
      <c r="G128" s="10">
        <f>(E128*100)/E131</f>
        <v>0</v>
      </c>
      <c r="H128" s="53">
        <v>0.5</v>
      </c>
      <c r="I128" s="29">
        <f t="shared" si="13"/>
        <v>0</v>
      </c>
      <c r="J128" s="11"/>
      <c r="K128" s="18"/>
    </row>
    <row r="129" spans="2:11">
      <c r="B129" s="52">
        <f t="shared" si="12"/>
        <v>7</v>
      </c>
      <c r="C129" s="192" t="s">
        <v>64</v>
      </c>
      <c r="D129" s="193"/>
      <c r="E129" s="17">
        <v>1</v>
      </c>
      <c r="F129" s="12"/>
      <c r="G129" s="10">
        <f>(E129*100)/E131</f>
        <v>33.333333333333336</v>
      </c>
      <c r="H129" s="53">
        <v>0.3</v>
      </c>
      <c r="I129" s="29">
        <f t="shared" si="13"/>
        <v>10</v>
      </c>
      <c r="J129" s="11"/>
      <c r="K129" s="18"/>
    </row>
    <row r="130" spans="2:11">
      <c r="B130" s="52">
        <f t="shared" si="12"/>
        <v>8</v>
      </c>
      <c r="C130" s="192" t="s">
        <v>65</v>
      </c>
      <c r="D130" s="193"/>
      <c r="E130" s="17">
        <v>3</v>
      </c>
      <c r="F130" s="12"/>
      <c r="G130" s="10">
        <f>(E130*100)/E131</f>
        <v>100</v>
      </c>
      <c r="H130" s="53">
        <v>0.6</v>
      </c>
      <c r="I130" s="29">
        <f t="shared" si="13"/>
        <v>60</v>
      </c>
      <c r="J130" s="11"/>
      <c r="K130" s="18"/>
    </row>
    <row r="131" spans="2:11">
      <c r="B131" s="177" t="s">
        <v>80</v>
      </c>
      <c r="C131" s="178"/>
      <c r="D131" s="179"/>
      <c r="E131" s="35">
        <v>3</v>
      </c>
      <c r="F131" s="180" t="s">
        <v>81</v>
      </c>
      <c r="G131" s="178"/>
      <c r="H131" s="179"/>
      <c r="I131" s="29">
        <f>SUM(I123:I130)</f>
        <v>183.33333333333334</v>
      </c>
      <c r="J131" s="6" t="s">
        <v>82</v>
      </c>
      <c r="K131" s="18"/>
    </row>
    <row r="132" spans="2:11" ht="11.25" customHeight="1">
      <c r="B132" s="181" t="s">
        <v>95</v>
      </c>
      <c r="C132" s="182"/>
      <c r="D132" s="182"/>
      <c r="E132" s="182"/>
      <c r="F132" s="182"/>
      <c r="G132" s="182"/>
      <c r="H132" s="183"/>
      <c r="I132" s="29" t="s">
        <v>83</v>
      </c>
      <c r="J132" s="6"/>
      <c r="K132" s="18"/>
    </row>
    <row r="133" spans="2:11">
      <c r="B133" s="184"/>
      <c r="C133" s="185"/>
      <c r="D133" s="185"/>
      <c r="E133" s="185"/>
      <c r="F133" s="185"/>
      <c r="G133" s="185"/>
      <c r="H133" s="186"/>
      <c r="I133" s="29" t="s">
        <v>84</v>
      </c>
      <c r="J133" s="6"/>
      <c r="K133" s="18"/>
    </row>
    <row r="134" spans="2:11" ht="12" thickBot="1">
      <c r="B134" s="187"/>
      <c r="C134" s="188"/>
      <c r="D134" s="188"/>
      <c r="E134" s="188"/>
      <c r="F134" s="188"/>
      <c r="G134" s="188"/>
      <c r="H134" s="189"/>
      <c r="I134" s="32" t="s">
        <v>85</v>
      </c>
      <c r="J134" s="13"/>
      <c r="K134" s="18"/>
    </row>
    <row r="135" spans="2:11" ht="12" thickBot="1">
      <c r="K135" s="18"/>
    </row>
    <row r="136" spans="2:11">
      <c r="B136" s="194" t="s">
        <v>89</v>
      </c>
      <c r="C136" s="195"/>
      <c r="D136" s="195"/>
      <c r="E136" s="195"/>
      <c r="F136" s="195"/>
      <c r="G136" s="195"/>
      <c r="H136" s="195"/>
      <c r="I136" s="195"/>
      <c r="J136" s="196"/>
      <c r="K136" s="18">
        <v>2</v>
      </c>
    </row>
    <row r="137" spans="2:11">
      <c r="B137" s="197" t="s">
        <v>90</v>
      </c>
      <c r="C137" s="198"/>
      <c r="D137" s="199"/>
      <c r="E137" s="200" t="s">
        <v>91</v>
      </c>
      <c r="F137" s="198"/>
      <c r="G137" s="198"/>
      <c r="H137" s="199"/>
      <c r="I137" s="29" t="s">
        <v>92</v>
      </c>
      <c r="J137" s="6" t="s">
        <v>2</v>
      </c>
      <c r="K137" s="18"/>
    </row>
    <row r="138" spans="2:11" ht="11.25" customHeight="1">
      <c r="B138" s="197" t="s">
        <v>93</v>
      </c>
      <c r="C138" s="198"/>
      <c r="D138" s="199"/>
      <c r="E138" s="201" t="s">
        <v>46</v>
      </c>
      <c r="F138" s="202"/>
      <c r="G138" s="202"/>
      <c r="H138" s="203"/>
      <c r="I138" s="30" t="s">
        <v>66</v>
      </c>
      <c r="J138" s="7" t="s">
        <v>66</v>
      </c>
      <c r="K138" s="18"/>
    </row>
    <row r="139" spans="2:11">
      <c r="B139" s="204" t="s">
        <v>142</v>
      </c>
      <c r="C139" s="205"/>
      <c r="D139" s="205"/>
      <c r="E139" s="200" t="s">
        <v>94</v>
      </c>
      <c r="F139" s="198"/>
      <c r="G139" s="198"/>
      <c r="H139" s="199"/>
      <c r="I139" s="30" t="s">
        <v>181</v>
      </c>
      <c r="J139" s="31" t="s">
        <v>182</v>
      </c>
      <c r="K139" s="18"/>
    </row>
    <row r="140" spans="2:11" ht="11.25" customHeight="1">
      <c r="B140" s="9" t="s">
        <v>67</v>
      </c>
      <c r="C140" s="190" t="s">
        <v>68</v>
      </c>
      <c r="D140" s="191"/>
      <c r="E140" s="54" t="s">
        <v>69</v>
      </c>
      <c r="F140" s="54" t="s">
        <v>70</v>
      </c>
      <c r="G140" s="54" t="s">
        <v>71</v>
      </c>
      <c r="H140" s="50" t="s">
        <v>72</v>
      </c>
      <c r="I140" s="30" t="s">
        <v>73</v>
      </c>
      <c r="J140" s="8" t="s">
        <v>74</v>
      </c>
      <c r="K140" s="18"/>
    </row>
    <row r="141" spans="2:11" ht="11.25" customHeight="1">
      <c r="B141" s="52">
        <v>1</v>
      </c>
      <c r="C141" s="192" t="s">
        <v>75</v>
      </c>
      <c r="D141" s="193"/>
      <c r="E141" s="19">
        <v>2</v>
      </c>
      <c r="F141" s="53">
        <f>E141</f>
        <v>2</v>
      </c>
      <c r="G141" s="10">
        <f>(F141*100)/E149</f>
        <v>66.666666666666671</v>
      </c>
      <c r="H141" s="53">
        <v>0.2</v>
      </c>
      <c r="I141" s="29">
        <f t="shared" ref="I141:I148" si="14">H141*G141</f>
        <v>13.333333333333336</v>
      </c>
      <c r="J141" s="11"/>
      <c r="K141" s="18"/>
    </row>
    <row r="142" spans="2:11">
      <c r="B142" s="52">
        <f t="shared" ref="B142:B148" si="15">B141+1</f>
        <v>2</v>
      </c>
      <c r="C142" s="192" t="s">
        <v>76</v>
      </c>
      <c r="D142" s="193"/>
      <c r="E142" s="19">
        <v>0</v>
      </c>
      <c r="F142" s="53">
        <f>E142</f>
        <v>0</v>
      </c>
      <c r="G142" s="10">
        <f>(F142*100)/E149</f>
        <v>0</v>
      </c>
      <c r="H142" s="53">
        <v>0.5</v>
      </c>
      <c r="I142" s="29">
        <f t="shared" si="14"/>
        <v>0</v>
      </c>
      <c r="J142" s="11"/>
      <c r="K142" s="18"/>
    </row>
    <row r="143" spans="2:11" ht="11.25" customHeight="1">
      <c r="B143" s="52">
        <f t="shared" si="15"/>
        <v>3</v>
      </c>
      <c r="C143" s="192" t="s">
        <v>77</v>
      </c>
      <c r="D143" s="193"/>
      <c r="E143" s="19">
        <v>1</v>
      </c>
      <c r="F143" s="53">
        <f>E143</f>
        <v>1</v>
      </c>
      <c r="G143" s="10">
        <f>(F143*100)/E149</f>
        <v>33.333333333333336</v>
      </c>
      <c r="H143" s="53">
        <v>0.8</v>
      </c>
      <c r="I143" s="29">
        <f t="shared" si="14"/>
        <v>26.666666666666671</v>
      </c>
      <c r="J143" s="11"/>
      <c r="K143" s="18"/>
    </row>
    <row r="144" spans="2:11" ht="11.25" customHeight="1">
      <c r="B144" s="52">
        <f t="shared" si="15"/>
        <v>4</v>
      </c>
      <c r="C144" s="192" t="s">
        <v>78</v>
      </c>
      <c r="D144" s="193"/>
      <c r="E144" s="17">
        <v>0</v>
      </c>
      <c r="F144" s="12"/>
      <c r="G144" s="10">
        <f>(E144*100)/E149</f>
        <v>0</v>
      </c>
      <c r="H144" s="53">
        <v>0.9</v>
      </c>
      <c r="I144" s="29">
        <f t="shared" si="14"/>
        <v>0</v>
      </c>
      <c r="J144" s="11"/>
      <c r="K144" s="18"/>
    </row>
    <row r="145" spans="2:11" ht="11.25" customHeight="1">
      <c r="B145" s="52">
        <f t="shared" si="15"/>
        <v>5</v>
      </c>
      <c r="C145" s="192" t="s">
        <v>79</v>
      </c>
      <c r="D145" s="193"/>
      <c r="E145" s="17">
        <v>0</v>
      </c>
      <c r="F145" s="12"/>
      <c r="G145" s="10">
        <f>(E145*100)/E149</f>
        <v>0</v>
      </c>
      <c r="H145" s="53">
        <v>1</v>
      </c>
      <c r="I145" s="29">
        <f t="shared" si="14"/>
        <v>0</v>
      </c>
      <c r="J145" s="11"/>
      <c r="K145" s="18"/>
    </row>
    <row r="146" spans="2:11" ht="11.25" customHeight="1">
      <c r="B146" s="52">
        <f t="shared" si="15"/>
        <v>6</v>
      </c>
      <c r="C146" s="192" t="s">
        <v>63</v>
      </c>
      <c r="D146" s="193"/>
      <c r="E146" s="17">
        <v>0</v>
      </c>
      <c r="F146" s="12"/>
      <c r="G146" s="10">
        <f>(E146*100)/E149</f>
        <v>0</v>
      </c>
      <c r="H146" s="53">
        <v>0.5</v>
      </c>
      <c r="I146" s="29">
        <f t="shared" si="14"/>
        <v>0</v>
      </c>
      <c r="J146" s="11"/>
    </row>
    <row r="147" spans="2:11">
      <c r="B147" s="52">
        <f t="shared" si="15"/>
        <v>7</v>
      </c>
      <c r="C147" s="192" t="s">
        <v>64</v>
      </c>
      <c r="D147" s="193"/>
      <c r="E147" s="17">
        <v>0</v>
      </c>
      <c r="F147" s="12"/>
      <c r="G147" s="10">
        <f>(E147*100)/E149</f>
        <v>0</v>
      </c>
      <c r="H147" s="53">
        <v>0.3</v>
      </c>
      <c r="I147" s="29">
        <f t="shared" si="14"/>
        <v>0</v>
      </c>
      <c r="J147" s="11"/>
    </row>
    <row r="148" spans="2:11">
      <c r="B148" s="52">
        <f t="shared" si="15"/>
        <v>8</v>
      </c>
      <c r="C148" s="192" t="s">
        <v>65</v>
      </c>
      <c r="D148" s="193"/>
      <c r="E148" s="17">
        <v>1</v>
      </c>
      <c r="F148" s="12"/>
      <c r="G148" s="10">
        <f>(E148*100)/E149</f>
        <v>33.333333333333336</v>
      </c>
      <c r="H148" s="53">
        <v>0.6</v>
      </c>
      <c r="I148" s="29">
        <f t="shared" si="14"/>
        <v>20</v>
      </c>
      <c r="J148" s="11"/>
    </row>
    <row r="149" spans="2:11">
      <c r="B149" s="177" t="s">
        <v>80</v>
      </c>
      <c r="C149" s="178"/>
      <c r="D149" s="179"/>
      <c r="E149" s="35">
        <v>3</v>
      </c>
      <c r="F149" s="180" t="s">
        <v>81</v>
      </c>
      <c r="G149" s="178"/>
      <c r="H149" s="179"/>
      <c r="I149" s="29">
        <f>SUM(I141:I148)</f>
        <v>60.000000000000007</v>
      </c>
      <c r="J149" s="6" t="s">
        <v>82</v>
      </c>
    </row>
    <row r="150" spans="2:11" ht="11.25" customHeight="1">
      <c r="B150" s="181" t="s">
        <v>95</v>
      </c>
      <c r="C150" s="182"/>
      <c r="D150" s="182"/>
      <c r="E150" s="182"/>
      <c r="F150" s="182"/>
      <c r="G150" s="182"/>
      <c r="H150" s="183"/>
      <c r="I150" s="29" t="s">
        <v>83</v>
      </c>
      <c r="J150" s="6"/>
    </row>
    <row r="151" spans="2:11">
      <c r="B151" s="184"/>
      <c r="C151" s="185"/>
      <c r="D151" s="185"/>
      <c r="E151" s="185"/>
      <c r="F151" s="185"/>
      <c r="G151" s="185"/>
      <c r="H151" s="186"/>
      <c r="I151" s="29" t="s">
        <v>84</v>
      </c>
      <c r="J151" s="6"/>
    </row>
    <row r="152" spans="2:11" ht="11.25" customHeight="1" thickBot="1">
      <c r="B152" s="187"/>
      <c r="C152" s="188"/>
      <c r="D152" s="188"/>
      <c r="E152" s="188"/>
      <c r="F152" s="188"/>
      <c r="G152" s="188"/>
      <c r="H152" s="189"/>
      <c r="I152" s="32" t="s">
        <v>85</v>
      </c>
      <c r="J152" s="13"/>
    </row>
    <row r="153" spans="2:11" ht="12" thickBot="1"/>
    <row r="154" spans="2:11">
      <c r="B154" s="194" t="s">
        <v>89</v>
      </c>
      <c r="C154" s="195"/>
      <c r="D154" s="195"/>
      <c r="E154" s="195"/>
      <c r="F154" s="195"/>
      <c r="G154" s="195"/>
      <c r="H154" s="195"/>
      <c r="I154" s="195"/>
      <c r="J154" s="196"/>
      <c r="K154" s="16">
        <v>3</v>
      </c>
    </row>
    <row r="155" spans="2:11">
      <c r="B155" s="197" t="s">
        <v>90</v>
      </c>
      <c r="C155" s="198"/>
      <c r="D155" s="199"/>
      <c r="E155" s="200" t="s">
        <v>91</v>
      </c>
      <c r="F155" s="198"/>
      <c r="G155" s="198"/>
      <c r="H155" s="199"/>
      <c r="I155" s="29" t="s">
        <v>92</v>
      </c>
      <c r="J155" s="6" t="s">
        <v>2</v>
      </c>
    </row>
    <row r="156" spans="2:11" ht="11.25" customHeight="1">
      <c r="B156" s="197" t="s">
        <v>93</v>
      </c>
      <c r="C156" s="198"/>
      <c r="D156" s="199"/>
      <c r="E156" s="201" t="s">
        <v>46</v>
      </c>
      <c r="F156" s="202"/>
      <c r="G156" s="202"/>
      <c r="H156" s="203"/>
      <c r="I156" s="30" t="s">
        <v>66</v>
      </c>
      <c r="J156" s="7" t="s">
        <v>66</v>
      </c>
    </row>
    <row r="157" spans="2:11">
      <c r="B157" s="204" t="s">
        <v>142</v>
      </c>
      <c r="C157" s="205"/>
      <c r="D157" s="205"/>
      <c r="E157" s="200" t="s">
        <v>94</v>
      </c>
      <c r="F157" s="198"/>
      <c r="G157" s="198"/>
      <c r="H157" s="199"/>
      <c r="I157" s="30" t="s">
        <v>182</v>
      </c>
      <c r="J157" s="31" t="s">
        <v>183</v>
      </c>
    </row>
    <row r="158" spans="2:11" ht="11.25" customHeight="1">
      <c r="B158" s="9" t="s">
        <v>67</v>
      </c>
      <c r="C158" s="190" t="s">
        <v>68</v>
      </c>
      <c r="D158" s="191"/>
      <c r="E158" s="54" t="s">
        <v>69</v>
      </c>
      <c r="F158" s="54" t="s">
        <v>70</v>
      </c>
      <c r="G158" s="54" t="s">
        <v>71</v>
      </c>
      <c r="H158" s="50" t="s">
        <v>72</v>
      </c>
      <c r="I158" s="30" t="s">
        <v>73</v>
      </c>
      <c r="J158" s="8" t="s">
        <v>74</v>
      </c>
    </row>
    <row r="159" spans="2:11" ht="11.25" customHeight="1">
      <c r="B159" s="52">
        <v>1</v>
      </c>
      <c r="C159" s="192" t="s">
        <v>75</v>
      </c>
      <c r="D159" s="193"/>
      <c r="E159" s="19">
        <v>4</v>
      </c>
      <c r="F159" s="53">
        <f>E159</f>
        <v>4</v>
      </c>
      <c r="G159" s="10">
        <f>(F159*100)/E167</f>
        <v>100</v>
      </c>
      <c r="H159" s="53">
        <v>0.2</v>
      </c>
      <c r="I159" s="29">
        <f t="shared" ref="I159:I166" si="16">H159*G159</f>
        <v>20</v>
      </c>
      <c r="J159" s="11"/>
    </row>
    <row r="160" spans="2:11">
      <c r="B160" s="52">
        <f t="shared" ref="B160:B166" si="17">B159+1</f>
        <v>2</v>
      </c>
      <c r="C160" s="192" t="s">
        <v>76</v>
      </c>
      <c r="D160" s="193"/>
      <c r="E160" s="19">
        <v>0</v>
      </c>
      <c r="F160" s="53">
        <f>E160</f>
        <v>0</v>
      </c>
      <c r="G160" s="10">
        <f>(F160*100)/E167</f>
        <v>0</v>
      </c>
      <c r="H160" s="53">
        <v>0.5</v>
      </c>
      <c r="I160" s="29">
        <f t="shared" si="16"/>
        <v>0</v>
      </c>
      <c r="J160" s="11"/>
    </row>
    <row r="161" spans="2:11" ht="11.25" customHeight="1">
      <c r="B161" s="52">
        <f t="shared" si="17"/>
        <v>3</v>
      </c>
      <c r="C161" s="192" t="s">
        <v>77</v>
      </c>
      <c r="D161" s="193"/>
      <c r="E161" s="19">
        <v>1</v>
      </c>
      <c r="F161" s="53">
        <f>E161</f>
        <v>1</v>
      </c>
      <c r="G161" s="10">
        <f>(F161*100)/E167</f>
        <v>25</v>
      </c>
      <c r="H161" s="53">
        <v>0.8</v>
      </c>
      <c r="I161" s="29">
        <f t="shared" si="16"/>
        <v>20</v>
      </c>
      <c r="J161" s="11"/>
      <c r="K161" s="18"/>
    </row>
    <row r="162" spans="2:11" ht="11.25" customHeight="1">
      <c r="B162" s="52">
        <f t="shared" si="17"/>
        <v>4</v>
      </c>
      <c r="C162" s="192" t="s">
        <v>78</v>
      </c>
      <c r="D162" s="193"/>
      <c r="E162" s="17">
        <v>0</v>
      </c>
      <c r="F162" s="12"/>
      <c r="G162" s="10">
        <f>(E162*100)/E167</f>
        <v>0</v>
      </c>
      <c r="H162" s="53">
        <v>0.9</v>
      </c>
      <c r="I162" s="29">
        <f t="shared" si="16"/>
        <v>0</v>
      </c>
      <c r="J162" s="11"/>
      <c r="K162" s="18"/>
    </row>
    <row r="163" spans="2:11" ht="11.25" customHeight="1">
      <c r="B163" s="52">
        <f t="shared" si="17"/>
        <v>5</v>
      </c>
      <c r="C163" s="192" t="s">
        <v>79</v>
      </c>
      <c r="D163" s="193"/>
      <c r="E163" s="17">
        <v>0</v>
      </c>
      <c r="F163" s="12"/>
      <c r="G163" s="10">
        <f>(E163*100)/E167</f>
        <v>0</v>
      </c>
      <c r="H163" s="53">
        <v>1</v>
      </c>
      <c r="I163" s="29">
        <f t="shared" si="16"/>
        <v>0</v>
      </c>
      <c r="J163" s="11"/>
      <c r="K163" s="18"/>
    </row>
    <row r="164" spans="2:11" ht="11.25" customHeight="1">
      <c r="B164" s="52">
        <f t="shared" si="17"/>
        <v>6</v>
      </c>
      <c r="C164" s="192" t="s">
        <v>63</v>
      </c>
      <c r="D164" s="193"/>
      <c r="E164" s="17">
        <v>0</v>
      </c>
      <c r="F164" s="12"/>
      <c r="G164" s="10">
        <f>(E164*100)/E167</f>
        <v>0</v>
      </c>
      <c r="H164" s="53">
        <v>0.5</v>
      </c>
      <c r="I164" s="29">
        <f t="shared" si="16"/>
        <v>0</v>
      </c>
      <c r="J164" s="11"/>
      <c r="K164" s="18"/>
    </row>
    <row r="165" spans="2:11">
      <c r="B165" s="52">
        <f t="shared" si="17"/>
        <v>7</v>
      </c>
      <c r="C165" s="192" t="s">
        <v>64</v>
      </c>
      <c r="D165" s="193"/>
      <c r="E165" s="17">
        <v>2</v>
      </c>
      <c r="F165" s="12"/>
      <c r="G165" s="10">
        <f>(E165*100)/E167</f>
        <v>50</v>
      </c>
      <c r="H165" s="53">
        <v>0.3</v>
      </c>
      <c r="I165" s="29">
        <f t="shared" si="16"/>
        <v>15</v>
      </c>
      <c r="J165" s="11"/>
      <c r="K165" s="18"/>
    </row>
    <row r="166" spans="2:11">
      <c r="B166" s="52">
        <f t="shared" si="17"/>
        <v>8</v>
      </c>
      <c r="C166" s="192" t="s">
        <v>65</v>
      </c>
      <c r="D166" s="193"/>
      <c r="E166" s="17">
        <v>3</v>
      </c>
      <c r="F166" s="12"/>
      <c r="G166" s="10">
        <f>(E166*100)/E167</f>
        <v>75</v>
      </c>
      <c r="H166" s="53">
        <v>0.6</v>
      </c>
      <c r="I166" s="29">
        <f t="shared" si="16"/>
        <v>45</v>
      </c>
      <c r="J166" s="11"/>
      <c r="K166" s="18"/>
    </row>
    <row r="167" spans="2:11">
      <c r="B167" s="177" t="s">
        <v>80</v>
      </c>
      <c r="C167" s="178"/>
      <c r="D167" s="179"/>
      <c r="E167" s="35">
        <v>4</v>
      </c>
      <c r="F167" s="180" t="s">
        <v>81</v>
      </c>
      <c r="G167" s="178"/>
      <c r="H167" s="179"/>
      <c r="I167" s="29">
        <f>SUM(I159:I166)</f>
        <v>100</v>
      </c>
      <c r="J167" s="6" t="s">
        <v>82</v>
      </c>
      <c r="K167" s="18"/>
    </row>
    <row r="168" spans="2:11" ht="11.25" customHeight="1">
      <c r="B168" s="181" t="s">
        <v>95</v>
      </c>
      <c r="C168" s="182"/>
      <c r="D168" s="182"/>
      <c r="E168" s="182"/>
      <c r="F168" s="182"/>
      <c r="G168" s="182"/>
      <c r="H168" s="183"/>
      <c r="I168" s="29" t="s">
        <v>83</v>
      </c>
      <c r="J168" s="6"/>
      <c r="K168" s="18"/>
    </row>
    <row r="169" spans="2:11">
      <c r="B169" s="184"/>
      <c r="C169" s="185"/>
      <c r="D169" s="185"/>
      <c r="E169" s="185"/>
      <c r="F169" s="185"/>
      <c r="G169" s="185"/>
      <c r="H169" s="186"/>
      <c r="I169" s="29" t="s">
        <v>84</v>
      </c>
      <c r="J169" s="6"/>
      <c r="K169" s="18"/>
    </row>
    <row r="170" spans="2:11" ht="11.25" customHeight="1" thickBot="1">
      <c r="B170" s="187"/>
      <c r="C170" s="188"/>
      <c r="D170" s="188"/>
      <c r="E170" s="188"/>
      <c r="F170" s="188"/>
      <c r="G170" s="188"/>
      <c r="H170" s="189"/>
      <c r="I170" s="32" t="s">
        <v>85</v>
      </c>
      <c r="J170" s="13"/>
      <c r="K170" s="18"/>
    </row>
    <row r="171" spans="2:11" ht="12" thickBot="1">
      <c r="K171" s="18"/>
    </row>
    <row r="172" spans="2:11">
      <c r="B172" s="194" t="s">
        <v>89</v>
      </c>
      <c r="C172" s="195"/>
      <c r="D172" s="195"/>
      <c r="E172" s="195"/>
      <c r="F172" s="195"/>
      <c r="G172" s="195"/>
      <c r="H172" s="195"/>
      <c r="I172" s="195"/>
      <c r="J172" s="196"/>
      <c r="K172" s="18">
        <v>4</v>
      </c>
    </row>
    <row r="173" spans="2:11">
      <c r="B173" s="197" t="s">
        <v>90</v>
      </c>
      <c r="C173" s="198"/>
      <c r="D173" s="199"/>
      <c r="E173" s="200" t="s">
        <v>91</v>
      </c>
      <c r="F173" s="198"/>
      <c r="G173" s="198"/>
      <c r="H173" s="199"/>
      <c r="I173" s="29" t="s">
        <v>92</v>
      </c>
      <c r="J173" s="6" t="s">
        <v>2</v>
      </c>
      <c r="K173" s="18"/>
    </row>
    <row r="174" spans="2:11" ht="11.25" customHeight="1">
      <c r="B174" s="197" t="s">
        <v>93</v>
      </c>
      <c r="C174" s="198"/>
      <c r="D174" s="199"/>
      <c r="E174" s="201" t="s">
        <v>46</v>
      </c>
      <c r="F174" s="202"/>
      <c r="G174" s="202"/>
      <c r="H174" s="203"/>
      <c r="I174" s="30" t="s">
        <v>66</v>
      </c>
      <c r="J174" s="7" t="s">
        <v>66</v>
      </c>
      <c r="K174" s="18"/>
    </row>
    <row r="175" spans="2:11">
      <c r="B175" s="204" t="s">
        <v>142</v>
      </c>
      <c r="C175" s="205"/>
      <c r="D175" s="205"/>
      <c r="E175" s="200" t="s">
        <v>94</v>
      </c>
      <c r="F175" s="198"/>
      <c r="G175" s="198"/>
      <c r="H175" s="199"/>
      <c r="I175" s="30" t="s">
        <v>183</v>
      </c>
      <c r="J175" s="31" t="s">
        <v>184</v>
      </c>
      <c r="K175" s="18"/>
    </row>
    <row r="176" spans="2:11" ht="11.25" customHeight="1">
      <c r="B176" s="9" t="s">
        <v>67</v>
      </c>
      <c r="C176" s="190" t="s">
        <v>68</v>
      </c>
      <c r="D176" s="191"/>
      <c r="E176" s="54" t="s">
        <v>69</v>
      </c>
      <c r="F176" s="54" t="s">
        <v>70</v>
      </c>
      <c r="G176" s="54" t="s">
        <v>71</v>
      </c>
      <c r="H176" s="50" t="s">
        <v>72</v>
      </c>
      <c r="I176" s="30" t="s">
        <v>73</v>
      </c>
      <c r="J176" s="8" t="s">
        <v>74</v>
      </c>
      <c r="K176" s="18"/>
    </row>
    <row r="177" spans="2:11" ht="11.25" customHeight="1">
      <c r="B177" s="52">
        <v>1</v>
      </c>
      <c r="C177" s="192" t="s">
        <v>75</v>
      </c>
      <c r="D177" s="193"/>
      <c r="E177" s="19">
        <v>5</v>
      </c>
      <c r="F177" s="53">
        <f>E177</f>
        <v>5</v>
      </c>
      <c r="G177" s="10">
        <f>(F177*100)/E185</f>
        <v>83.333333333333329</v>
      </c>
      <c r="H177" s="53">
        <v>0.2</v>
      </c>
      <c r="I177" s="29">
        <f>H177*G177</f>
        <v>16.666666666666668</v>
      </c>
      <c r="J177" s="11"/>
      <c r="K177" s="18"/>
    </row>
    <row r="178" spans="2:11">
      <c r="B178" s="52">
        <f t="shared" ref="B178:B184" si="18">B177+1</f>
        <v>2</v>
      </c>
      <c r="C178" s="192" t="s">
        <v>76</v>
      </c>
      <c r="D178" s="193"/>
      <c r="E178" s="19">
        <v>0</v>
      </c>
      <c r="F178" s="53">
        <f>E178</f>
        <v>0</v>
      </c>
      <c r="G178" s="10">
        <f>(F178*100)/E185</f>
        <v>0</v>
      </c>
      <c r="H178" s="53">
        <v>0.5</v>
      </c>
      <c r="I178" s="29">
        <f t="shared" ref="I178:I184" si="19">H178*G178</f>
        <v>0</v>
      </c>
      <c r="J178" s="11"/>
      <c r="K178" s="18"/>
    </row>
    <row r="179" spans="2:11" ht="11.25" customHeight="1">
      <c r="B179" s="52">
        <f t="shared" si="18"/>
        <v>3</v>
      </c>
      <c r="C179" s="192" t="s">
        <v>77</v>
      </c>
      <c r="D179" s="193"/>
      <c r="E179" s="17">
        <v>0</v>
      </c>
      <c r="F179" s="53">
        <f>E179</f>
        <v>0</v>
      </c>
      <c r="G179" s="10">
        <f>(F179*100)/E185</f>
        <v>0</v>
      </c>
      <c r="H179" s="53">
        <v>0.8</v>
      </c>
      <c r="I179" s="29">
        <f t="shared" si="19"/>
        <v>0</v>
      </c>
      <c r="J179" s="11"/>
      <c r="K179" s="18"/>
    </row>
    <row r="180" spans="2:11" ht="11.25" customHeight="1">
      <c r="B180" s="52">
        <f t="shared" si="18"/>
        <v>4</v>
      </c>
      <c r="C180" s="192" t="s">
        <v>78</v>
      </c>
      <c r="D180" s="193"/>
      <c r="E180" s="17">
        <v>0</v>
      </c>
      <c r="F180" s="12"/>
      <c r="G180" s="10">
        <f>(E180*100)/E185</f>
        <v>0</v>
      </c>
      <c r="H180" s="53">
        <v>0.9</v>
      </c>
      <c r="I180" s="29">
        <f t="shared" si="19"/>
        <v>0</v>
      </c>
      <c r="J180" s="11"/>
      <c r="K180" s="18"/>
    </row>
    <row r="181" spans="2:11" ht="11.25" customHeight="1">
      <c r="B181" s="52">
        <f t="shared" si="18"/>
        <v>5</v>
      </c>
      <c r="C181" s="192" t="s">
        <v>79</v>
      </c>
      <c r="D181" s="193"/>
      <c r="E181" s="17">
        <v>0</v>
      </c>
      <c r="F181" s="12"/>
      <c r="G181" s="10">
        <f>(E181*100)/E185</f>
        <v>0</v>
      </c>
      <c r="H181" s="53">
        <v>1</v>
      </c>
      <c r="I181" s="29">
        <f t="shared" si="19"/>
        <v>0</v>
      </c>
      <c r="J181" s="11"/>
      <c r="K181" s="18"/>
    </row>
    <row r="182" spans="2:11" ht="11.25" customHeight="1">
      <c r="B182" s="52">
        <f t="shared" si="18"/>
        <v>6</v>
      </c>
      <c r="C182" s="192" t="s">
        <v>63</v>
      </c>
      <c r="D182" s="193"/>
      <c r="E182" s="17">
        <v>0</v>
      </c>
      <c r="F182" s="12"/>
      <c r="G182" s="10">
        <f>(E182*100)/E185</f>
        <v>0</v>
      </c>
      <c r="H182" s="53">
        <v>0.5</v>
      </c>
      <c r="I182" s="29">
        <f t="shared" si="19"/>
        <v>0</v>
      </c>
      <c r="J182" s="11"/>
    </row>
    <row r="183" spans="2:11">
      <c r="B183" s="52">
        <f t="shared" si="18"/>
        <v>7</v>
      </c>
      <c r="C183" s="192" t="s">
        <v>64</v>
      </c>
      <c r="D183" s="193"/>
      <c r="E183" s="17">
        <v>0</v>
      </c>
      <c r="F183" s="12"/>
      <c r="G183" s="10">
        <f>(E183*100)/E185</f>
        <v>0</v>
      </c>
      <c r="H183" s="53">
        <v>0.3</v>
      </c>
      <c r="I183" s="29">
        <f t="shared" si="19"/>
        <v>0</v>
      </c>
      <c r="J183" s="11"/>
    </row>
    <row r="184" spans="2:11">
      <c r="B184" s="52">
        <f t="shared" si="18"/>
        <v>8</v>
      </c>
      <c r="C184" s="192" t="s">
        <v>65</v>
      </c>
      <c r="D184" s="193"/>
      <c r="E184" s="17">
        <v>1</v>
      </c>
      <c r="F184" s="12"/>
      <c r="G184" s="10">
        <f>(E184*100)/E185</f>
        <v>16.666666666666668</v>
      </c>
      <c r="H184" s="53">
        <v>0.6</v>
      </c>
      <c r="I184" s="29">
        <f t="shared" si="19"/>
        <v>10</v>
      </c>
      <c r="J184" s="11"/>
    </row>
    <row r="185" spans="2:11">
      <c r="B185" s="177" t="s">
        <v>80</v>
      </c>
      <c r="C185" s="178"/>
      <c r="D185" s="179"/>
      <c r="E185" s="35">
        <v>6</v>
      </c>
      <c r="F185" s="180" t="s">
        <v>81</v>
      </c>
      <c r="G185" s="178"/>
      <c r="H185" s="179"/>
      <c r="I185" s="29">
        <f>SUM(I177:I184)</f>
        <v>26.666666666666668</v>
      </c>
      <c r="J185" s="6" t="s">
        <v>82</v>
      </c>
    </row>
    <row r="186" spans="2:11" ht="11.25" customHeight="1">
      <c r="B186" s="181" t="s">
        <v>95</v>
      </c>
      <c r="C186" s="182"/>
      <c r="D186" s="182"/>
      <c r="E186" s="182"/>
      <c r="F186" s="182"/>
      <c r="G186" s="182"/>
      <c r="H186" s="183"/>
      <c r="I186" s="29" t="s">
        <v>83</v>
      </c>
      <c r="J186" s="6"/>
    </row>
    <row r="187" spans="2:11">
      <c r="B187" s="184"/>
      <c r="C187" s="185"/>
      <c r="D187" s="185"/>
      <c r="E187" s="185"/>
      <c r="F187" s="185"/>
      <c r="G187" s="185"/>
      <c r="H187" s="186"/>
      <c r="I187" s="29" t="s">
        <v>84</v>
      </c>
      <c r="J187" s="6"/>
    </row>
    <row r="188" spans="2:11" ht="11.25" customHeight="1" thickBot="1">
      <c r="B188" s="187"/>
      <c r="C188" s="188"/>
      <c r="D188" s="188"/>
      <c r="E188" s="188"/>
      <c r="F188" s="188"/>
      <c r="G188" s="188"/>
      <c r="H188" s="189"/>
      <c r="I188" s="32" t="s">
        <v>85</v>
      </c>
      <c r="J188" s="13"/>
    </row>
    <row r="189" spans="2:11" ht="12" thickBot="1"/>
    <row r="190" spans="2:11">
      <c r="B190" s="194" t="s">
        <v>89</v>
      </c>
      <c r="C190" s="195"/>
      <c r="D190" s="195"/>
      <c r="E190" s="195"/>
      <c r="F190" s="195"/>
      <c r="G190" s="195"/>
      <c r="H190" s="195"/>
      <c r="I190" s="195"/>
      <c r="J190" s="196"/>
      <c r="K190" s="16">
        <v>5</v>
      </c>
    </row>
    <row r="191" spans="2:11">
      <c r="B191" s="197" t="s">
        <v>90</v>
      </c>
      <c r="C191" s="198"/>
      <c r="D191" s="199"/>
      <c r="E191" s="200" t="s">
        <v>91</v>
      </c>
      <c r="F191" s="198"/>
      <c r="G191" s="198"/>
      <c r="H191" s="199"/>
      <c r="I191" s="29" t="s">
        <v>92</v>
      </c>
      <c r="J191" s="6" t="s">
        <v>2</v>
      </c>
    </row>
    <row r="192" spans="2:11" ht="11.25" customHeight="1">
      <c r="B192" s="197" t="s">
        <v>93</v>
      </c>
      <c r="C192" s="198"/>
      <c r="D192" s="199"/>
      <c r="E192" s="201" t="s">
        <v>46</v>
      </c>
      <c r="F192" s="202"/>
      <c r="G192" s="202"/>
      <c r="H192" s="203"/>
      <c r="I192" s="30" t="s">
        <v>66</v>
      </c>
      <c r="J192" s="7" t="s">
        <v>66</v>
      </c>
    </row>
    <row r="193" spans="2:11">
      <c r="B193" s="204" t="s">
        <v>142</v>
      </c>
      <c r="C193" s="205"/>
      <c r="D193" s="205"/>
      <c r="E193" s="200" t="s">
        <v>94</v>
      </c>
      <c r="F193" s="198"/>
      <c r="G193" s="198"/>
      <c r="H193" s="199"/>
      <c r="I193" s="30" t="s">
        <v>184</v>
      </c>
      <c r="J193" s="31" t="s">
        <v>125</v>
      </c>
    </row>
    <row r="194" spans="2:11" ht="11.25" customHeight="1">
      <c r="B194" s="9" t="s">
        <v>67</v>
      </c>
      <c r="C194" s="190" t="s">
        <v>68</v>
      </c>
      <c r="D194" s="191"/>
      <c r="E194" s="54" t="s">
        <v>69</v>
      </c>
      <c r="F194" s="54" t="s">
        <v>70</v>
      </c>
      <c r="G194" s="54" t="s">
        <v>71</v>
      </c>
      <c r="H194" s="50" t="s">
        <v>72</v>
      </c>
      <c r="I194" s="30" t="s">
        <v>73</v>
      </c>
      <c r="J194" s="8" t="s">
        <v>74</v>
      </c>
    </row>
    <row r="195" spans="2:11" ht="11.25" customHeight="1">
      <c r="B195" s="52">
        <v>1</v>
      </c>
      <c r="C195" s="192" t="s">
        <v>75</v>
      </c>
      <c r="D195" s="193"/>
      <c r="E195" s="19">
        <v>3</v>
      </c>
      <c r="F195" s="53">
        <f>E195</f>
        <v>3</v>
      </c>
      <c r="G195" s="10">
        <f>(F195*100)/E203</f>
        <v>75</v>
      </c>
      <c r="H195" s="53">
        <v>0.2</v>
      </c>
      <c r="I195" s="29">
        <f t="shared" ref="I195:I202" si="20">H195*G195</f>
        <v>15</v>
      </c>
      <c r="J195" s="11"/>
    </row>
    <row r="196" spans="2:11">
      <c r="B196" s="52">
        <f t="shared" ref="B196:B202" si="21">B195+1</f>
        <v>2</v>
      </c>
      <c r="C196" s="192" t="s">
        <v>76</v>
      </c>
      <c r="D196" s="193"/>
      <c r="E196" s="19">
        <v>0</v>
      </c>
      <c r="F196" s="53">
        <f>E196</f>
        <v>0</v>
      </c>
      <c r="G196" s="10">
        <f>(F196*100)/E203</f>
        <v>0</v>
      </c>
      <c r="H196" s="53">
        <v>0.5</v>
      </c>
      <c r="I196" s="29">
        <f t="shared" si="20"/>
        <v>0</v>
      </c>
      <c r="J196" s="11"/>
    </row>
    <row r="197" spans="2:11" ht="11.25" customHeight="1">
      <c r="B197" s="52">
        <f t="shared" si="21"/>
        <v>3</v>
      </c>
      <c r="C197" s="192" t="s">
        <v>77</v>
      </c>
      <c r="D197" s="193"/>
      <c r="E197" s="19">
        <v>0</v>
      </c>
      <c r="F197" s="53">
        <f>E197</f>
        <v>0</v>
      </c>
      <c r="G197" s="10">
        <f>(F197*100)/E203</f>
        <v>0</v>
      </c>
      <c r="H197" s="53">
        <v>0.8</v>
      </c>
      <c r="I197" s="29">
        <f t="shared" si="20"/>
        <v>0</v>
      </c>
      <c r="J197" s="11"/>
      <c r="K197" s="18"/>
    </row>
    <row r="198" spans="2:11" ht="11.25" customHeight="1">
      <c r="B198" s="52">
        <f t="shared" si="21"/>
        <v>4</v>
      </c>
      <c r="C198" s="192" t="s">
        <v>78</v>
      </c>
      <c r="D198" s="193"/>
      <c r="E198" s="17">
        <v>0</v>
      </c>
      <c r="F198" s="12"/>
      <c r="G198" s="10">
        <f>(E198*100)/E203</f>
        <v>0</v>
      </c>
      <c r="H198" s="53">
        <v>0.9</v>
      </c>
      <c r="I198" s="29">
        <f t="shared" si="20"/>
        <v>0</v>
      </c>
      <c r="J198" s="11"/>
      <c r="K198" s="18"/>
    </row>
    <row r="199" spans="2:11" ht="11.25" customHeight="1">
      <c r="B199" s="52">
        <f t="shared" si="21"/>
        <v>5</v>
      </c>
      <c r="C199" s="192" t="s">
        <v>79</v>
      </c>
      <c r="D199" s="193"/>
      <c r="E199" s="17">
        <v>0</v>
      </c>
      <c r="F199" s="12"/>
      <c r="G199" s="10">
        <f>(E199*100)/E203</f>
        <v>0</v>
      </c>
      <c r="H199" s="53">
        <v>1</v>
      </c>
      <c r="I199" s="29">
        <f t="shared" si="20"/>
        <v>0</v>
      </c>
      <c r="J199" s="11"/>
      <c r="K199" s="18"/>
    </row>
    <row r="200" spans="2:11" ht="11.25" customHeight="1">
      <c r="B200" s="52">
        <f t="shared" si="21"/>
        <v>6</v>
      </c>
      <c r="C200" s="192" t="s">
        <v>63</v>
      </c>
      <c r="D200" s="193"/>
      <c r="E200" s="17">
        <v>0</v>
      </c>
      <c r="F200" s="12"/>
      <c r="G200" s="10">
        <f>(E200*100)/E203</f>
        <v>0</v>
      </c>
      <c r="H200" s="53">
        <v>0.5</v>
      </c>
      <c r="I200" s="29">
        <f t="shared" si="20"/>
        <v>0</v>
      </c>
      <c r="J200" s="11"/>
      <c r="K200" s="18"/>
    </row>
    <row r="201" spans="2:11">
      <c r="B201" s="52">
        <f t="shared" si="21"/>
        <v>7</v>
      </c>
      <c r="C201" s="192" t="s">
        <v>64</v>
      </c>
      <c r="D201" s="193"/>
      <c r="E201" s="17">
        <v>0</v>
      </c>
      <c r="F201" s="12"/>
      <c r="G201" s="10">
        <f>(E201*100)/E203</f>
        <v>0</v>
      </c>
      <c r="H201" s="53">
        <v>0.3</v>
      </c>
      <c r="I201" s="29">
        <f t="shared" si="20"/>
        <v>0</v>
      </c>
      <c r="J201" s="11"/>
      <c r="K201" s="18"/>
    </row>
    <row r="202" spans="2:11">
      <c r="B202" s="52">
        <f t="shared" si="21"/>
        <v>8</v>
      </c>
      <c r="C202" s="192" t="s">
        <v>65</v>
      </c>
      <c r="D202" s="193"/>
      <c r="E202" s="19">
        <v>3</v>
      </c>
      <c r="F202" s="12"/>
      <c r="G202" s="10">
        <f>(E202*100)/E203</f>
        <v>75</v>
      </c>
      <c r="H202" s="53">
        <v>0.6</v>
      </c>
      <c r="I202" s="29">
        <f t="shared" si="20"/>
        <v>45</v>
      </c>
      <c r="J202" s="11"/>
      <c r="K202" s="18"/>
    </row>
    <row r="203" spans="2:11">
      <c r="B203" s="177" t="s">
        <v>80</v>
      </c>
      <c r="C203" s="178"/>
      <c r="D203" s="179"/>
      <c r="E203" s="35">
        <v>4</v>
      </c>
      <c r="F203" s="180" t="s">
        <v>81</v>
      </c>
      <c r="G203" s="178"/>
      <c r="H203" s="179"/>
      <c r="I203" s="29">
        <f>SUM(I195:I202)</f>
        <v>60</v>
      </c>
      <c r="J203" s="6" t="s">
        <v>82</v>
      </c>
      <c r="K203" s="18"/>
    </row>
    <row r="204" spans="2:11" ht="11.25" customHeight="1">
      <c r="B204" s="181" t="s">
        <v>95</v>
      </c>
      <c r="C204" s="182"/>
      <c r="D204" s="182"/>
      <c r="E204" s="182"/>
      <c r="F204" s="182"/>
      <c r="G204" s="182"/>
      <c r="H204" s="183"/>
      <c r="I204" s="29" t="s">
        <v>83</v>
      </c>
      <c r="J204" s="6"/>
      <c r="K204" s="18"/>
    </row>
    <row r="205" spans="2:11">
      <c r="B205" s="184"/>
      <c r="C205" s="185"/>
      <c r="D205" s="185"/>
      <c r="E205" s="185"/>
      <c r="F205" s="185"/>
      <c r="G205" s="185"/>
      <c r="H205" s="186"/>
      <c r="I205" s="29" t="s">
        <v>84</v>
      </c>
      <c r="J205" s="6"/>
      <c r="K205" s="18"/>
    </row>
    <row r="206" spans="2:11" ht="11.25" customHeight="1" thickBot="1">
      <c r="B206" s="187"/>
      <c r="C206" s="188"/>
      <c r="D206" s="188"/>
      <c r="E206" s="188"/>
      <c r="F206" s="188"/>
      <c r="G206" s="188"/>
      <c r="H206" s="189"/>
      <c r="I206" s="32" t="s">
        <v>85</v>
      </c>
      <c r="J206" s="13"/>
      <c r="K206" s="18"/>
    </row>
    <row r="207" spans="2:11" ht="12" thickBot="1"/>
    <row r="208" spans="2:11" ht="15" customHeight="1">
      <c r="B208" s="194" t="s">
        <v>89</v>
      </c>
      <c r="C208" s="195"/>
      <c r="D208" s="195"/>
      <c r="E208" s="195"/>
      <c r="F208" s="195"/>
      <c r="G208" s="195"/>
      <c r="H208" s="195"/>
      <c r="I208" s="195"/>
      <c r="J208" s="196"/>
      <c r="K208" s="16">
        <v>6</v>
      </c>
    </row>
    <row r="209" spans="2:11" ht="15" customHeight="1">
      <c r="B209" s="197" t="s">
        <v>90</v>
      </c>
      <c r="C209" s="198"/>
      <c r="D209" s="199"/>
      <c r="E209" s="200" t="s">
        <v>91</v>
      </c>
      <c r="F209" s="198"/>
      <c r="G209" s="198"/>
      <c r="H209" s="199"/>
      <c r="I209" s="29" t="s">
        <v>92</v>
      </c>
      <c r="J209" s="6" t="s">
        <v>2</v>
      </c>
    </row>
    <row r="210" spans="2:11" ht="11.25" customHeight="1">
      <c r="B210" s="197" t="s">
        <v>93</v>
      </c>
      <c r="C210" s="198"/>
      <c r="D210" s="199"/>
      <c r="E210" s="201" t="s">
        <v>46</v>
      </c>
      <c r="F210" s="202"/>
      <c r="G210" s="202"/>
      <c r="H210" s="203"/>
      <c r="I210" s="30" t="s">
        <v>66</v>
      </c>
      <c r="J210" s="7" t="s">
        <v>66</v>
      </c>
    </row>
    <row r="211" spans="2:11">
      <c r="B211" s="204" t="s">
        <v>142</v>
      </c>
      <c r="C211" s="205"/>
      <c r="D211" s="205"/>
      <c r="E211" s="200" t="s">
        <v>94</v>
      </c>
      <c r="F211" s="198"/>
      <c r="G211" s="198"/>
      <c r="H211" s="199"/>
      <c r="I211" s="30" t="s">
        <v>120</v>
      </c>
      <c r="J211" s="31" t="s">
        <v>121</v>
      </c>
    </row>
    <row r="212" spans="2:11" ht="22.5">
      <c r="B212" s="9" t="s">
        <v>67</v>
      </c>
      <c r="C212" s="190" t="s">
        <v>68</v>
      </c>
      <c r="D212" s="191"/>
      <c r="E212" s="24" t="s">
        <v>69</v>
      </c>
      <c r="F212" s="24" t="s">
        <v>70</v>
      </c>
      <c r="G212" s="24" t="s">
        <v>71</v>
      </c>
      <c r="H212" s="23" t="s">
        <v>72</v>
      </c>
      <c r="I212" s="30" t="s">
        <v>73</v>
      </c>
      <c r="J212" s="8" t="s">
        <v>74</v>
      </c>
    </row>
    <row r="213" spans="2:11" ht="11.25" customHeight="1">
      <c r="B213" s="26">
        <v>1</v>
      </c>
      <c r="C213" s="192" t="s">
        <v>75</v>
      </c>
      <c r="D213" s="193"/>
      <c r="E213" s="19">
        <v>6</v>
      </c>
      <c r="F213" s="25">
        <f>E213</f>
        <v>6</v>
      </c>
      <c r="G213" s="10">
        <f>(F213*100)/E221</f>
        <v>66.666666666666671</v>
      </c>
      <c r="H213" s="25">
        <v>0.2</v>
      </c>
      <c r="I213" s="29">
        <f t="shared" ref="I213:I220" si="22">H213*G213</f>
        <v>13.333333333333336</v>
      </c>
      <c r="J213" s="11"/>
      <c r="K213" s="18"/>
    </row>
    <row r="214" spans="2:11">
      <c r="B214" s="26">
        <f t="shared" ref="B214:B220" si="23">B213+1</f>
        <v>2</v>
      </c>
      <c r="C214" s="192" t="s">
        <v>76</v>
      </c>
      <c r="D214" s="193"/>
      <c r="E214" s="19">
        <v>0</v>
      </c>
      <c r="F214" s="25">
        <f>E214</f>
        <v>0</v>
      </c>
      <c r="G214" s="10">
        <f>(F214*100)/E221</f>
        <v>0</v>
      </c>
      <c r="H214" s="25">
        <v>0.5</v>
      </c>
      <c r="I214" s="29">
        <f t="shared" si="22"/>
        <v>0</v>
      </c>
      <c r="J214" s="11"/>
      <c r="K214" s="18"/>
    </row>
    <row r="215" spans="2:11" ht="11.25" customHeight="1">
      <c r="B215" s="26">
        <f t="shared" si="23"/>
        <v>3</v>
      </c>
      <c r="C215" s="192" t="s">
        <v>77</v>
      </c>
      <c r="D215" s="193"/>
      <c r="E215" s="17">
        <v>0</v>
      </c>
      <c r="F215" s="25">
        <f>E215</f>
        <v>0</v>
      </c>
      <c r="G215" s="10">
        <f>(F215*100)/E221</f>
        <v>0</v>
      </c>
      <c r="H215" s="25">
        <v>0.8</v>
      </c>
      <c r="I215" s="29">
        <f t="shared" si="22"/>
        <v>0</v>
      </c>
      <c r="J215" s="11"/>
      <c r="K215" s="18"/>
    </row>
    <row r="216" spans="2:11" ht="11.25" customHeight="1">
      <c r="B216" s="26">
        <f t="shared" si="23"/>
        <v>4</v>
      </c>
      <c r="C216" s="192" t="s">
        <v>78</v>
      </c>
      <c r="D216" s="193"/>
      <c r="E216" s="17">
        <v>0</v>
      </c>
      <c r="F216" s="12"/>
      <c r="G216" s="10">
        <f>(E216*100)/E221</f>
        <v>0</v>
      </c>
      <c r="H216" s="25">
        <v>0.9</v>
      </c>
      <c r="I216" s="29">
        <f t="shared" si="22"/>
        <v>0</v>
      </c>
      <c r="J216" s="11"/>
      <c r="K216" s="18"/>
    </row>
    <row r="217" spans="2:11">
      <c r="B217" s="26">
        <f t="shared" si="23"/>
        <v>5</v>
      </c>
      <c r="C217" s="192" t="s">
        <v>79</v>
      </c>
      <c r="D217" s="193"/>
      <c r="E217" s="17">
        <v>0</v>
      </c>
      <c r="F217" s="12"/>
      <c r="G217" s="10">
        <f>(E217*100)/E221</f>
        <v>0</v>
      </c>
      <c r="H217" s="25">
        <v>1</v>
      </c>
      <c r="I217" s="29">
        <f t="shared" si="22"/>
        <v>0</v>
      </c>
      <c r="J217" s="11"/>
      <c r="K217" s="18"/>
    </row>
    <row r="218" spans="2:11">
      <c r="B218" s="26">
        <f t="shared" si="23"/>
        <v>6</v>
      </c>
      <c r="C218" s="192" t="s">
        <v>63</v>
      </c>
      <c r="D218" s="193"/>
      <c r="E218" s="17">
        <v>0</v>
      </c>
      <c r="F218" s="12"/>
      <c r="G218" s="10">
        <f>(E218*100)/E221</f>
        <v>0</v>
      </c>
      <c r="H218" s="25">
        <v>0.5</v>
      </c>
      <c r="I218" s="29">
        <f t="shared" si="22"/>
        <v>0</v>
      </c>
      <c r="J218" s="11"/>
      <c r="K218" s="18"/>
    </row>
    <row r="219" spans="2:11">
      <c r="B219" s="26">
        <f t="shared" si="23"/>
        <v>7</v>
      </c>
      <c r="C219" s="192" t="s">
        <v>64</v>
      </c>
      <c r="D219" s="193"/>
      <c r="E219" s="17">
        <v>0</v>
      </c>
      <c r="F219" s="12"/>
      <c r="G219" s="10">
        <f>(E219*100)/E221</f>
        <v>0</v>
      </c>
      <c r="H219" s="25">
        <v>0.3</v>
      </c>
      <c r="I219" s="29">
        <f t="shared" si="22"/>
        <v>0</v>
      </c>
      <c r="J219" s="11"/>
      <c r="K219" s="18"/>
    </row>
    <row r="220" spans="2:11">
      <c r="B220" s="26">
        <f t="shared" si="23"/>
        <v>8</v>
      </c>
      <c r="C220" s="192" t="s">
        <v>65</v>
      </c>
      <c r="D220" s="193"/>
      <c r="E220" s="17">
        <v>1</v>
      </c>
      <c r="F220" s="12"/>
      <c r="G220" s="10">
        <f>(E220*100)/E221</f>
        <v>11.111111111111111</v>
      </c>
      <c r="H220" s="25">
        <v>0.6</v>
      </c>
      <c r="I220" s="29">
        <f t="shared" si="22"/>
        <v>6.6666666666666661</v>
      </c>
      <c r="J220" s="11"/>
      <c r="K220" s="18"/>
    </row>
    <row r="221" spans="2:11">
      <c r="B221" s="177" t="s">
        <v>80</v>
      </c>
      <c r="C221" s="178"/>
      <c r="D221" s="179"/>
      <c r="E221" s="35">
        <v>9</v>
      </c>
      <c r="F221" s="180" t="s">
        <v>81</v>
      </c>
      <c r="G221" s="178"/>
      <c r="H221" s="179"/>
      <c r="I221" s="29">
        <f>SUM(I213:I220)</f>
        <v>20</v>
      </c>
      <c r="J221" s="6" t="s">
        <v>82</v>
      </c>
      <c r="K221" s="18"/>
    </row>
    <row r="222" spans="2:11" ht="11.25" customHeight="1">
      <c r="B222" s="181" t="s">
        <v>95</v>
      </c>
      <c r="C222" s="182"/>
      <c r="D222" s="182"/>
      <c r="E222" s="182"/>
      <c r="F222" s="182"/>
      <c r="G222" s="182"/>
      <c r="H222" s="183"/>
      <c r="I222" s="29" t="s">
        <v>83</v>
      </c>
      <c r="J222" s="6"/>
      <c r="K222" s="18"/>
    </row>
    <row r="223" spans="2:11">
      <c r="B223" s="184"/>
      <c r="C223" s="185"/>
      <c r="D223" s="185"/>
      <c r="E223" s="185"/>
      <c r="F223" s="185"/>
      <c r="G223" s="185"/>
      <c r="H223" s="186"/>
      <c r="I223" s="29" t="s">
        <v>84</v>
      </c>
      <c r="J223" s="6"/>
      <c r="K223" s="18"/>
    </row>
    <row r="224" spans="2:11" ht="12" thickBot="1">
      <c r="B224" s="187"/>
      <c r="C224" s="188"/>
      <c r="D224" s="188"/>
      <c r="E224" s="188"/>
      <c r="F224" s="188"/>
      <c r="G224" s="188"/>
      <c r="H224" s="189"/>
      <c r="I224" s="32" t="s">
        <v>85</v>
      </c>
      <c r="J224" s="13"/>
      <c r="K224" s="18"/>
    </row>
    <row r="225" spans="2:11" ht="12" thickBot="1">
      <c r="K225" s="18"/>
    </row>
    <row r="226" spans="2:11">
      <c r="B226" s="194" t="s">
        <v>89</v>
      </c>
      <c r="C226" s="195"/>
      <c r="D226" s="195"/>
      <c r="E226" s="195"/>
      <c r="F226" s="195"/>
      <c r="G226" s="195"/>
      <c r="H226" s="195"/>
      <c r="I226" s="195"/>
      <c r="J226" s="196"/>
      <c r="K226" s="18">
        <v>7</v>
      </c>
    </row>
    <row r="227" spans="2:11">
      <c r="B227" s="197" t="s">
        <v>90</v>
      </c>
      <c r="C227" s="198"/>
      <c r="D227" s="199"/>
      <c r="E227" s="200" t="s">
        <v>91</v>
      </c>
      <c r="F227" s="198"/>
      <c r="G227" s="198"/>
      <c r="H227" s="199"/>
      <c r="I227" s="29" t="s">
        <v>92</v>
      </c>
      <c r="J227" s="6" t="s">
        <v>2</v>
      </c>
      <c r="K227" s="18"/>
    </row>
    <row r="228" spans="2:11" ht="11.25" customHeight="1">
      <c r="B228" s="197" t="s">
        <v>93</v>
      </c>
      <c r="C228" s="198"/>
      <c r="D228" s="199"/>
      <c r="E228" s="201" t="s">
        <v>46</v>
      </c>
      <c r="F228" s="202"/>
      <c r="G228" s="202"/>
      <c r="H228" s="203"/>
      <c r="I228" s="30" t="s">
        <v>66</v>
      </c>
      <c r="J228" s="7" t="s">
        <v>66</v>
      </c>
      <c r="K228" s="18"/>
    </row>
    <row r="229" spans="2:11">
      <c r="B229" s="204" t="s">
        <v>142</v>
      </c>
      <c r="C229" s="205"/>
      <c r="D229" s="205"/>
      <c r="E229" s="200" t="s">
        <v>94</v>
      </c>
      <c r="F229" s="198"/>
      <c r="G229" s="198"/>
      <c r="H229" s="199"/>
      <c r="I229" s="30" t="s">
        <v>121</v>
      </c>
      <c r="J229" s="31" t="s">
        <v>122</v>
      </c>
      <c r="K229" s="18"/>
    </row>
    <row r="230" spans="2:11" ht="11.25" customHeight="1">
      <c r="B230" s="9" t="s">
        <v>67</v>
      </c>
      <c r="C230" s="190" t="s">
        <v>68</v>
      </c>
      <c r="D230" s="191"/>
      <c r="E230" s="24" t="s">
        <v>69</v>
      </c>
      <c r="F230" s="24" t="s">
        <v>70</v>
      </c>
      <c r="G230" s="24" t="s">
        <v>71</v>
      </c>
      <c r="H230" s="23" t="s">
        <v>72</v>
      </c>
      <c r="I230" s="30" t="s">
        <v>73</v>
      </c>
      <c r="J230" s="8" t="s">
        <v>74</v>
      </c>
      <c r="K230" s="18"/>
    </row>
    <row r="231" spans="2:11" ht="11.25" customHeight="1">
      <c r="B231" s="26">
        <v>1</v>
      </c>
      <c r="C231" s="192" t="s">
        <v>75</v>
      </c>
      <c r="D231" s="193"/>
      <c r="E231" s="19">
        <v>2</v>
      </c>
      <c r="F231" s="25">
        <f>E231</f>
        <v>2</v>
      </c>
      <c r="G231" s="10">
        <f>(F231*100)/E239</f>
        <v>66.666666666666671</v>
      </c>
      <c r="H231" s="25">
        <v>0.2</v>
      </c>
      <c r="I231" s="29">
        <f t="shared" ref="I231:I238" si="24">H231*G231</f>
        <v>13.333333333333336</v>
      </c>
      <c r="J231" s="11"/>
      <c r="K231" s="18"/>
    </row>
    <row r="232" spans="2:11">
      <c r="B232" s="26">
        <f t="shared" ref="B232:B238" si="25">B231+1</f>
        <v>2</v>
      </c>
      <c r="C232" s="192" t="s">
        <v>76</v>
      </c>
      <c r="D232" s="193"/>
      <c r="E232" s="19">
        <v>0</v>
      </c>
      <c r="F232" s="25">
        <f>E232</f>
        <v>0</v>
      </c>
      <c r="G232" s="10">
        <f>(F232*100)/E239</f>
        <v>0</v>
      </c>
      <c r="H232" s="25">
        <v>0.5</v>
      </c>
      <c r="I232" s="29">
        <f t="shared" si="24"/>
        <v>0</v>
      </c>
      <c r="J232" s="11"/>
      <c r="K232" s="18"/>
    </row>
    <row r="233" spans="2:11" ht="11.25" customHeight="1">
      <c r="B233" s="26">
        <f t="shared" si="25"/>
        <v>3</v>
      </c>
      <c r="C233" s="192" t="s">
        <v>77</v>
      </c>
      <c r="D233" s="193"/>
      <c r="E233" s="19">
        <v>1</v>
      </c>
      <c r="F233" s="25">
        <f>E233</f>
        <v>1</v>
      </c>
      <c r="G233" s="10">
        <f>(F233*100)/E239</f>
        <v>33.333333333333336</v>
      </c>
      <c r="H233" s="25">
        <v>0.8</v>
      </c>
      <c r="I233" s="29">
        <f t="shared" si="24"/>
        <v>26.666666666666671</v>
      </c>
      <c r="J233" s="11"/>
      <c r="K233" s="18"/>
    </row>
    <row r="234" spans="2:11" ht="11.25" customHeight="1">
      <c r="B234" s="26">
        <f t="shared" si="25"/>
        <v>4</v>
      </c>
      <c r="C234" s="192" t="s">
        <v>78</v>
      </c>
      <c r="D234" s="193"/>
      <c r="E234" s="17">
        <v>0</v>
      </c>
      <c r="F234" s="12"/>
      <c r="G234" s="10">
        <f>(E234*100)/E239</f>
        <v>0</v>
      </c>
      <c r="H234" s="25">
        <v>0.9</v>
      </c>
      <c r="I234" s="29">
        <f t="shared" si="24"/>
        <v>0</v>
      </c>
      <c r="J234" s="11"/>
      <c r="K234" s="18"/>
    </row>
    <row r="235" spans="2:11" ht="11.25" customHeight="1">
      <c r="B235" s="26">
        <f t="shared" si="25"/>
        <v>5</v>
      </c>
      <c r="C235" s="192" t="s">
        <v>79</v>
      </c>
      <c r="D235" s="193"/>
      <c r="E235" s="17">
        <v>0</v>
      </c>
      <c r="F235" s="12"/>
      <c r="G235" s="10">
        <f>(E235*100)/E239</f>
        <v>0</v>
      </c>
      <c r="H235" s="25">
        <v>1</v>
      </c>
      <c r="I235" s="29">
        <f t="shared" si="24"/>
        <v>0</v>
      </c>
      <c r="J235" s="11"/>
      <c r="K235" s="18"/>
    </row>
    <row r="236" spans="2:11" ht="11.25" customHeight="1">
      <c r="B236" s="26">
        <f t="shared" si="25"/>
        <v>6</v>
      </c>
      <c r="C236" s="192" t="s">
        <v>63</v>
      </c>
      <c r="D236" s="193"/>
      <c r="E236" s="17">
        <v>0</v>
      </c>
      <c r="F236" s="12"/>
      <c r="G236" s="10">
        <f>(E236*100)/E239</f>
        <v>0</v>
      </c>
      <c r="H236" s="25">
        <v>0.5</v>
      </c>
      <c r="I236" s="29">
        <f t="shared" si="24"/>
        <v>0</v>
      </c>
      <c r="J236" s="11"/>
    </row>
    <row r="237" spans="2:11">
      <c r="B237" s="26">
        <f t="shared" si="25"/>
        <v>7</v>
      </c>
      <c r="C237" s="192" t="s">
        <v>64</v>
      </c>
      <c r="D237" s="193"/>
      <c r="E237" s="17">
        <v>0</v>
      </c>
      <c r="F237" s="12"/>
      <c r="G237" s="10">
        <f>(E237*100)/E239</f>
        <v>0</v>
      </c>
      <c r="H237" s="25">
        <v>0.3</v>
      </c>
      <c r="I237" s="29">
        <f t="shared" si="24"/>
        <v>0</v>
      </c>
      <c r="J237" s="11"/>
    </row>
    <row r="238" spans="2:11">
      <c r="B238" s="26">
        <f t="shared" si="25"/>
        <v>8</v>
      </c>
      <c r="C238" s="192" t="s">
        <v>65</v>
      </c>
      <c r="D238" s="193"/>
      <c r="E238" s="17">
        <v>0</v>
      </c>
      <c r="F238" s="12"/>
      <c r="G238" s="10">
        <f>(E238*100)/E239</f>
        <v>0</v>
      </c>
      <c r="H238" s="25">
        <v>0.6</v>
      </c>
      <c r="I238" s="29">
        <f t="shared" si="24"/>
        <v>0</v>
      </c>
      <c r="J238" s="11"/>
    </row>
    <row r="239" spans="2:11">
      <c r="B239" s="177" t="s">
        <v>80</v>
      </c>
      <c r="C239" s="178"/>
      <c r="D239" s="179"/>
      <c r="E239" s="35">
        <v>3</v>
      </c>
      <c r="F239" s="180" t="s">
        <v>81</v>
      </c>
      <c r="G239" s="178"/>
      <c r="H239" s="179"/>
      <c r="I239" s="29">
        <f>SUM(I231:I238)</f>
        <v>40.000000000000007</v>
      </c>
      <c r="J239" s="6" t="s">
        <v>82</v>
      </c>
    </row>
    <row r="240" spans="2:11" ht="11.25" customHeight="1">
      <c r="B240" s="181" t="s">
        <v>95</v>
      </c>
      <c r="C240" s="182"/>
      <c r="D240" s="182"/>
      <c r="E240" s="182"/>
      <c r="F240" s="182"/>
      <c r="G240" s="182"/>
      <c r="H240" s="183"/>
      <c r="I240" s="29" t="s">
        <v>83</v>
      </c>
      <c r="J240" s="6"/>
    </row>
    <row r="241" spans="2:11">
      <c r="B241" s="184"/>
      <c r="C241" s="185"/>
      <c r="D241" s="185"/>
      <c r="E241" s="185"/>
      <c r="F241" s="185"/>
      <c r="G241" s="185"/>
      <c r="H241" s="186"/>
      <c r="I241" s="29" t="s">
        <v>84</v>
      </c>
      <c r="J241" s="6"/>
    </row>
    <row r="242" spans="2:11" ht="11.25" customHeight="1" thickBot="1">
      <c r="B242" s="187"/>
      <c r="C242" s="188"/>
      <c r="D242" s="188"/>
      <c r="E242" s="188"/>
      <c r="F242" s="188"/>
      <c r="G242" s="188"/>
      <c r="H242" s="189"/>
      <c r="I242" s="32" t="s">
        <v>85</v>
      </c>
      <c r="J242" s="13"/>
    </row>
    <row r="243" spans="2:11" ht="12" thickBot="1"/>
    <row r="244" spans="2:11">
      <c r="B244" s="194" t="s">
        <v>89</v>
      </c>
      <c r="C244" s="195"/>
      <c r="D244" s="195"/>
      <c r="E244" s="195"/>
      <c r="F244" s="195"/>
      <c r="G244" s="195"/>
      <c r="H244" s="195"/>
      <c r="I244" s="195"/>
      <c r="J244" s="196"/>
      <c r="K244" s="16">
        <v>8</v>
      </c>
    </row>
    <row r="245" spans="2:11">
      <c r="B245" s="197" t="s">
        <v>90</v>
      </c>
      <c r="C245" s="198"/>
      <c r="D245" s="199"/>
      <c r="E245" s="200" t="s">
        <v>91</v>
      </c>
      <c r="F245" s="198"/>
      <c r="G245" s="198"/>
      <c r="H245" s="199"/>
      <c r="I245" s="29" t="s">
        <v>92</v>
      </c>
      <c r="J245" s="6" t="s">
        <v>2</v>
      </c>
    </row>
    <row r="246" spans="2:11" ht="11.25" customHeight="1">
      <c r="B246" s="197" t="s">
        <v>93</v>
      </c>
      <c r="C246" s="198"/>
      <c r="D246" s="199"/>
      <c r="E246" s="201" t="s">
        <v>46</v>
      </c>
      <c r="F246" s="202"/>
      <c r="G246" s="202"/>
      <c r="H246" s="203"/>
      <c r="I246" s="30" t="s">
        <v>66</v>
      </c>
      <c r="J246" s="7" t="s">
        <v>66</v>
      </c>
    </row>
    <row r="247" spans="2:11">
      <c r="B247" s="204" t="s">
        <v>142</v>
      </c>
      <c r="C247" s="205"/>
      <c r="D247" s="205"/>
      <c r="E247" s="200" t="s">
        <v>94</v>
      </c>
      <c r="F247" s="198"/>
      <c r="G247" s="198"/>
      <c r="H247" s="199"/>
      <c r="I247" s="30" t="s">
        <v>122</v>
      </c>
      <c r="J247" s="31" t="s">
        <v>123</v>
      </c>
    </row>
    <row r="248" spans="2:11" ht="11.25" customHeight="1">
      <c r="B248" s="9" t="s">
        <v>67</v>
      </c>
      <c r="C248" s="190" t="s">
        <v>68</v>
      </c>
      <c r="D248" s="191"/>
      <c r="E248" s="24" t="s">
        <v>69</v>
      </c>
      <c r="F248" s="24" t="s">
        <v>70</v>
      </c>
      <c r="G248" s="24" t="s">
        <v>71</v>
      </c>
      <c r="H248" s="23" t="s">
        <v>72</v>
      </c>
      <c r="I248" s="30" t="s">
        <v>73</v>
      </c>
      <c r="J248" s="8" t="s">
        <v>74</v>
      </c>
    </row>
    <row r="249" spans="2:11" ht="11.25" customHeight="1">
      <c r="B249" s="26">
        <v>1</v>
      </c>
      <c r="C249" s="192" t="s">
        <v>75</v>
      </c>
      <c r="D249" s="193"/>
      <c r="E249" s="19">
        <v>4</v>
      </c>
      <c r="F249" s="25">
        <f>E249</f>
        <v>4</v>
      </c>
      <c r="G249" s="10">
        <f>(F249*100)/E257</f>
        <v>133.33333333333334</v>
      </c>
      <c r="H249" s="25">
        <v>0.2</v>
      </c>
      <c r="I249" s="29">
        <f t="shared" ref="I249:I256" si="26">H249*G249</f>
        <v>26.666666666666671</v>
      </c>
      <c r="J249" s="11"/>
    </row>
    <row r="250" spans="2:11">
      <c r="B250" s="26">
        <f t="shared" ref="B250:B256" si="27">B249+1</f>
        <v>2</v>
      </c>
      <c r="C250" s="192" t="s">
        <v>76</v>
      </c>
      <c r="D250" s="193"/>
      <c r="E250" s="19">
        <v>0</v>
      </c>
      <c r="F250" s="25">
        <f>E250</f>
        <v>0</v>
      </c>
      <c r="G250" s="10">
        <f>(F250*100)/E257</f>
        <v>0</v>
      </c>
      <c r="H250" s="25">
        <v>0.5</v>
      </c>
      <c r="I250" s="29">
        <f t="shared" si="26"/>
        <v>0</v>
      </c>
      <c r="J250" s="11"/>
    </row>
    <row r="251" spans="2:11" ht="11.25" customHeight="1">
      <c r="B251" s="26">
        <f t="shared" si="27"/>
        <v>3</v>
      </c>
      <c r="C251" s="192" t="s">
        <v>77</v>
      </c>
      <c r="D251" s="193"/>
      <c r="E251" s="19">
        <v>1</v>
      </c>
      <c r="F251" s="25">
        <f>E251</f>
        <v>1</v>
      </c>
      <c r="G251" s="10">
        <f>(F251*100)/E257</f>
        <v>33.333333333333336</v>
      </c>
      <c r="H251" s="25">
        <v>0.8</v>
      </c>
      <c r="I251" s="29">
        <f t="shared" si="26"/>
        <v>26.666666666666671</v>
      </c>
      <c r="J251" s="11"/>
      <c r="K251" s="18"/>
    </row>
    <row r="252" spans="2:11" ht="11.25" customHeight="1">
      <c r="B252" s="26">
        <f t="shared" si="27"/>
        <v>4</v>
      </c>
      <c r="C252" s="192" t="s">
        <v>78</v>
      </c>
      <c r="D252" s="193"/>
      <c r="E252" s="17">
        <v>0</v>
      </c>
      <c r="F252" s="12"/>
      <c r="G252" s="10">
        <f>(E252*100)/E257</f>
        <v>0</v>
      </c>
      <c r="H252" s="25">
        <v>0.9</v>
      </c>
      <c r="I252" s="29">
        <f t="shared" si="26"/>
        <v>0</v>
      </c>
      <c r="J252" s="11"/>
      <c r="K252" s="18"/>
    </row>
    <row r="253" spans="2:11" ht="11.25" customHeight="1">
      <c r="B253" s="26">
        <f t="shared" si="27"/>
        <v>5</v>
      </c>
      <c r="C253" s="192" t="s">
        <v>79</v>
      </c>
      <c r="D253" s="193"/>
      <c r="E253" s="17">
        <v>0</v>
      </c>
      <c r="F253" s="12"/>
      <c r="G253" s="10">
        <f>(E253*100)/E257</f>
        <v>0</v>
      </c>
      <c r="H253" s="25">
        <v>1</v>
      </c>
      <c r="I253" s="29">
        <f t="shared" si="26"/>
        <v>0</v>
      </c>
      <c r="J253" s="11"/>
      <c r="K253" s="18"/>
    </row>
    <row r="254" spans="2:11" ht="11.25" customHeight="1">
      <c r="B254" s="26">
        <f t="shared" si="27"/>
        <v>6</v>
      </c>
      <c r="C254" s="192" t="s">
        <v>63</v>
      </c>
      <c r="D254" s="193"/>
      <c r="E254" s="17">
        <v>0</v>
      </c>
      <c r="F254" s="12"/>
      <c r="G254" s="10">
        <f>(E254*100)/E257</f>
        <v>0</v>
      </c>
      <c r="H254" s="25">
        <v>0.5</v>
      </c>
      <c r="I254" s="29">
        <f t="shared" si="26"/>
        <v>0</v>
      </c>
      <c r="J254" s="11"/>
      <c r="K254" s="18"/>
    </row>
    <row r="255" spans="2:11">
      <c r="B255" s="26">
        <f t="shared" si="27"/>
        <v>7</v>
      </c>
      <c r="C255" s="192" t="s">
        <v>64</v>
      </c>
      <c r="D255" s="193"/>
      <c r="E255" s="17">
        <v>0</v>
      </c>
      <c r="F255" s="12"/>
      <c r="G255" s="10">
        <f>(E255*100)/E257</f>
        <v>0</v>
      </c>
      <c r="H255" s="25">
        <v>0.3</v>
      </c>
      <c r="I255" s="29">
        <f t="shared" si="26"/>
        <v>0</v>
      </c>
      <c r="J255" s="11"/>
      <c r="K255" s="18"/>
    </row>
    <row r="256" spans="2:11">
      <c r="B256" s="26">
        <f t="shared" si="27"/>
        <v>8</v>
      </c>
      <c r="C256" s="192" t="s">
        <v>65</v>
      </c>
      <c r="D256" s="193"/>
      <c r="E256" s="17">
        <v>0</v>
      </c>
      <c r="F256" s="12"/>
      <c r="G256" s="10">
        <f>(E256*100)/E257</f>
        <v>0</v>
      </c>
      <c r="H256" s="25">
        <v>0.6</v>
      </c>
      <c r="I256" s="29">
        <f t="shared" si="26"/>
        <v>0</v>
      </c>
      <c r="J256" s="11"/>
      <c r="K256" s="18"/>
    </row>
    <row r="257" spans="2:11">
      <c r="B257" s="177" t="s">
        <v>80</v>
      </c>
      <c r="C257" s="178"/>
      <c r="D257" s="179"/>
      <c r="E257" s="35">
        <v>3</v>
      </c>
      <c r="F257" s="180" t="s">
        <v>81</v>
      </c>
      <c r="G257" s="178"/>
      <c r="H257" s="179"/>
      <c r="I257" s="29">
        <f>SUM(I249:I256)</f>
        <v>53.333333333333343</v>
      </c>
      <c r="J257" s="6" t="s">
        <v>82</v>
      </c>
      <c r="K257" s="18"/>
    </row>
    <row r="258" spans="2:11" ht="11.25" customHeight="1">
      <c r="B258" s="181" t="s">
        <v>95</v>
      </c>
      <c r="C258" s="182"/>
      <c r="D258" s="182"/>
      <c r="E258" s="182"/>
      <c r="F258" s="182"/>
      <c r="G258" s="182"/>
      <c r="H258" s="183"/>
      <c r="I258" s="29" t="s">
        <v>83</v>
      </c>
      <c r="J258" s="6"/>
      <c r="K258" s="18"/>
    </row>
    <row r="259" spans="2:11">
      <c r="B259" s="184"/>
      <c r="C259" s="185"/>
      <c r="D259" s="185"/>
      <c r="E259" s="185"/>
      <c r="F259" s="185"/>
      <c r="G259" s="185"/>
      <c r="H259" s="186"/>
      <c r="I259" s="29" t="s">
        <v>84</v>
      </c>
      <c r="J259" s="6"/>
      <c r="K259" s="18"/>
    </row>
    <row r="260" spans="2:11" ht="11.25" customHeight="1" thickBot="1">
      <c r="B260" s="187"/>
      <c r="C260" s="188"/>
      <c r="D260" s="188"/>
      <c r="E260" s="188"/>
      <c r="F260" s="188"/>
      <c r="G260" s="188"/>
      <c r="H260" s="189"/>
      <c r="I260" s="32" t="s">
        <v>85</v>
      </c>
      <c r="J260" s="13"/>
      <c r="K260" s="18"/>
    </row>
    <row r="261" spans="2:11" ht="12" thickBot="1">
      <c r="K261" s="18"/>
    </row>
    <row r="262" spans="2:11">
      <c r="B262" s="194" t="s">
        <v>89</v>
      </c>
      <c r="C262" s="195"/>
      <c r="D262" s="195"/>
      <c r="E262" s="195"/>
      <c r="F262" s="195"/>
      <c r="G262" s="195"/>
      <c r="H262" s="195"/>
      <c r="I262" s="195"/>
      <c r="J262" s="196"/>
      <c r="K262" s="18">
        <v>9</v>
      </c>
    </row>
    <row r="263" spans="2:11">
      <c r="B263" s="197" t="s">
        <v>90</v>
      </c>
      <c r="C263" s="198"/>
      <c r="D263" s="199"/>
      <c r="E263" s="200" t="s">
        <v>91</v>
      </c>
      <c r="F263" s="198"/>
      <c r="G263" s="198"/>
      <c r="H263" s="199"/>
      <c r="I263" s="29" t="s">
        <v>92</v>
      </c>
      <c r="J263" s="6" t="s">
        <v>2</v>
      </c>
      <c r="K263" s="18"/>
    </row>
    <row r="264" spans="2:11" ht="11.25" customHeight="1">
      <c r="B264" s="197" t="s">
        <v>93</v>
      </c>
      <c r="C264" s="198"/>
      <c r="D264" s="199"/>
      <c r="E264" s="201" t="s">
        <v>46</v>
      </c>
      <c r="F264" s="202"/>
      <c r="G264" s="202"/>
      <c r="H264" s="203"/>
      <c r="I264" s="30" t="s">
        <v>66</v>
      </c>
      <c r="J264" s="7" t="s">
        <v>66</v>
      </c>
      <c r="K264" s="18"/>
    </row>
    <row r="265" spans="2:11">
      <c r="B265" s="204" t="s">
        <v>142</v>
      </c>
      <c r="C265" s="205"/>
      <c r="D265" s="205"/>
      <c r="E265" s="200" t="s">
        <v>94</v>
      </c>
      <c r="F265" s="198"/>
      <c r="G265" s="198"/>
      <c r="H265" s="199"/>
      <c r="I265" s="30" t="s">
        <v>123</v>
      </c>
      <c r="J265" s="31" t="s">
        <v>124</v>
      </c>
      <c r="K265" s="18"/>
    </row>
    <row r="266" spans="2:11" ht="11.25" customHeight="1">
      <c r="B266" s="9" t="s">
        <v>67</v>
      </c>
      <c r="C266" s="190" t="s">
        <v>68</v>
      </c>
      <c r="D266" s="191"/>
      <c r="E266" s="24" t="s">
        <v>69</v>
      </c>
      <c r="F266" s="24" t="s">
        <v>70</v>
      </c>
      <c r="G266" s="24" t="s">
        <v>71</v>
      </c>
      <c r="H266" s="23" t="s">
        <v>72</v>
      </c>
      <c r="I266" s="30" t="s">
        <v>73</v>
      </c>
      <c r="J266" s="8" t="s">
        <v>74</v>
      </c>
      <c r="K266" s="18"/>
    </row>
    <row r="267" spans="2:11" ht="11.25" customHeight="1">
      <c r="B267" s="26">
        <v>1</v>
      </c>
      <c r="C267" s="192" t="s">
        <v>75</v>
      </c>
      <c r="D267" s="193"/>
      <c r="E267" s="19">
        <v>1</v>
      </c>
      <c r="F267" s="25">
        <f>E267</f>
        <v>1</v>
      </c>
      <c r="G267" s="10">
        <f>(F267*100)/E275</f>
        <v>50</v>
      </c>
      <c r="H267" s="25">
        <v>0.2</v>
      </c>
      <c r="I267" s="29">
        <f t="shared" ref="I267:I274" si="28">H267*G267</f>
        <v>10</v>
      </c>
      <c r="J267" s="11"/>
      <c r="K267" s="18"/>
    </row>
    <row r="268" spans="2:11">
      <c r="B268" s="26">
        <f t="shared" ref="B268:B274" si="29">B267+1</f>
        <v>2</v>
      </c>
      <c r="C268" s="192" t="s">
        <v>76</v>
      </c>
      <c r="D268" s="193"/>
      <c r="E268" s="19">
        <v>0</v>
      </c>
      <c r="F268" s="25">
        <f>E268</f>
        <v>0</v>
      </c>
      <c r="G268" s="10">
        <f>(F268*100)/E275</f>
        <v>0</v>
      </c>
      <c r="H268" s="25">
        <v>0.5</v>
      </c>
      <c r="I268" s="29">
        <f t="shared" si="28"/>
        <v>0</v>
      </c>
      <c r="J268" s="11"/>
      <c r="K268" s="18"/>
    </row>
    <row r="269" spans="2:11" ht="11.25" customHeight="1">
      <c r="B269" s="26">
        <f t="shared" si="29"/>
        <v>3</v>
      </c>
      <c r="C269" s="192" t="s">
        <v>77</v>
      </c>
      <c r="D269" s="193"/>
      <c r="E269" s="17">
        <v>0</v>
      </c>
      <c r="F269" s="25">
        <f>E269</f>
        <v>0</v>
      </c>
      <c r="G269" s="10">
        <f>(F269*100)/E275</f>
        <v>0</v>
      </c>
      <c r="H269" s="25">
        <v>0.8</v>
      </c>
      <c r="I269" s="29">
        <f t="shared" si="28"/>
        <v>0</v>
      </c>
      <c r="J269" s="11"/>
      <c r="K269" s="18"/>
    </row>
    <row r="270" spans="2:11" ht="11.25" customHeight="1">
      <c r="B270" s="26">
        <f t="shared" si="29"/>
        <v>4</v>
      </c>
      <c r="C270" s="192" t="s">
        <v>78</v>
      </c>
      <c r="D270" s="193"/>
      <c r="E270" s="17">
        <v>0</v>
      </c>
      <c r="F270" s="12"/>
      <c r="G270" s="10">
        <f>(E270*100)/E275</f>
        <v>0</v>
      </c>
      <c r="H270" s="25">
        <v>0.9</v>
      </c>
      <c r="I270" s="29">
        <f t="shared" si="28"/>
        <v>0</v>
      </c>
      <c r="J270" s="11"/>
      <c r="K270" s="18"/>
    </row>
    <row r="271" spans="2:11" ht="11.25" customHeight="1">
      <c r="B271" s="26">
        <f t="shared" si="29"/>
        <v>5</v>
      </c>
      <c r="C271" s="192" t="s">
        <v>79</v>
      </c>
      <c r="D271" s="193"/>
      <c r="E271" s="17">
        <v>0</v>
      </c>
      <c r="F271" s="12"/>
      <c r="G271" s="10">
        <f>(E271*100)/E275</f>
        <v>0</v>
      </c>
      <c r="H271" s="25">
        <v>1</v>
      </c>
      <c r="I271" s="29">
        <f t="shared" si="28"/>
        <v>0</v>
      </c>
      <c r="J271" s="11"/>
      <c r="K271" s="18"/>
    </row>
    <row r="272" spans="2:11" ht="11.25" customHeight="1">
      <c r="B272" s="26">
        <f t="shared" si="29"/>
        <v>6</v>
      </c>
      <c r="C272" s="192" t="s">
        <v>63</v>
      </c>
      <c r="D272" s="193"/>
      <c r="E272" s="17">
        <v>0</v>
      </c>
      <c r="F272" s="12"/>
      <c r="G272" s="10">
        <f>(E272*100)/E275</f>
        <v>0</v>
      </c>
      <c r="H272" s="25">
        <v>0.5</v>
      </c>
      <c r="I272" s="29">
        <f t="shared" si="28"/>
        <v>0</v>
      </c>
      <c r="J272" s="11"/>
    </row>
    <row r="273" spans="2:11">
      <c r="B273" s="26">
        <f t="shared" si="29"/>
        <v>7</v>
      </c>
      <c r="C273" s="192" t="s">
        <v>64</v>
      </c>
      <c r="D273" s="193"/>
      <c r="E273" s="17">
        <v>0</v>
      </c>
      <c r="F273" s="12"/>
      <c r="G273" s="10">
        <f>(E273*100)/E275</f>
        <v>0</v>
      </c>
      <c r="H273" s="25">
        <v>0.3</v>
      </c>
      <c r="I273" s="29">
        <f t="shared" si="28"/>
        <v>0</v>
      </c>
      <c r="J273" s="11"/>
    </row>
    <row r="274" spans="2:11">
      <c r="B274" s="26">
        <f t="shared" si="29"/>
        <v>8</v>
      </c>
      <c r="C274" s="192" t="s">
        <v>65</v>
      </c>
      <c r="D274" s="193"/>
      <c r="E274" s="17">
        <v>0</v>
      </c>
      <c r="F274" s="12"/>
      <c r="G274" s="10">
        <f>(E274*100)/E275</f>
        <v>0</v>
      </c>
      <c r="H274" s="25">
        <v>0.6</v>
      </c>
      <c r="I274" s="29">
        <f t="shared" si="28"/>
        <v>0</v>
      </c>
      <c r="J274" s="11"/>
    </row>
    <row r="275" spans="2:11">
      <c r="B275" s="177" t="s">
        <v>80</v>
      </c>
      <c r="C275" s="178"/>
      <c r="D275" s="179"/>
      <c r="E275" s="35">
        <v>2</v>
      </c>
      <c r="F275" s="180" t="s">
        <v>81</v>
      </c>
      <c r="G275" s="178"/>
      <c r="H275" s="179"/>
      <c r="I275" s="29">
        <f>SUM(I267:I274)</f>
        <v>10</v>
      </c>
      <c r="J275" s="6" t="s">
        <v>82</v>
      </c>
    </row>
    <row r="276" spans="2:11" ht="11.25" customHeight="1">
      <c r="B276" s="181" t="s">
        <v>95</v>
      </c>
      <c r="C276" s="182"/>
      <c r="D276" s="182"/>
      <c r="E276" s="182"/>
      <c r="F276" s="182"/>
      <c r="G276" s="182"/>
      <c r="H276" s="183"/>
      <c r="I276" s="29" t="s">
        <v>83</v>
      </c>
      <c r="J276" s="6"/>
    </row>
    <row r="277" spans="2:11">
      <c r="B277" s="184"/>
      <c r="C277" s="185"/>
      <c r="D277" s="185"/>
      <c r="E277" s="185"/>
      <c r="F277" s="185"/>
      <c r="G277" s="185"/>
      <c r="H277" s="186"/>
      <c r="I277" s="29" t="s">
        <v>84</v>
      </c>
      <c r="J277" s="6"/>
    </row>
    <row r="278" spans="2:11" ht="11.25" customHeight="1" thickBot="1">
      <c r="B278" s="187"/>
      <c r="C278" s="188"/>
      <c r="D278" s="188"/>
      <c r="E278" s="188"/>
      <c r="F278" s="188"/>
      <c r="G278" s="188"/>
      <c r="H278" s="189"/>
      <c r="I278" s="32" t="s">
        <v>85</v>
      </c>
      <c r="J278" s="13"/>
    </row>
    <row r="279" spans="2:11" ht="12" thickBot="1"/>
    <row r="280" spans="2:11">
      <c r="B280" s="194" t="s">
        <v>89</v>
      </c>
      <c r="C280" s="195"/>
      <c r="D280" s="195"/>
      <c r="E280" s="195"/>
      <c r="F280" s="195"/>
      <c r="G280" s="195"/>
      <c r="H280" s="195"/>
      <c r="I280" s="195"/>
      <c r="J280" s="196"/>
      <c r="K280" s="16">
        <v>10</v>
      </c>
    </row>
    <row r="281" spans="2:11">
      <c r="B281" s="197" t="s">
        <v>90</v>
      </c>
      <c r="C281" s="198"/>
      <c r="D281" s="199"/>
      <c r="E281" s="200" t="s">
        <v>91</v>
      </c>
      <c r="F281" s="198"/>
      <c r="G281" s="198"/>
      <c r="H281" s="199"/>
      <c r="I281" s="29" t="s">
        <v>92</v>
      </c>
      <c r="J281" s="6" t="s">
        <v>2</v>
      </c>
    </row>
    <row r="282" spans="2:11" ht="11.25" customHeight="1">
      <c r="B282" s="197" t="s">
        <v>93</v>
      </c>
      <c r="C282" s="198"/>
      <c r="D282" s="199"/>
      <c r="E282" s="201" t="s">
        <v>46</v>
      </c>
      <c r="F282" s="202"/>
      <c r="G282" s="202"/>
      <c r="H282" s="203"/>
      <c r="I282" s="30" t="s">
        <v>66</v>
      </c>
      <c r="J282" s="7" t="s">
        <v>66</v>
      </c>
    </row>
    <row r="283" spans="2:11">
      <c r="B283" s="204" t="s">
        <v>142</v>
      </c>
      <c r="C283" s="205"/>
      <c r="D283" s="205"/>
      <c r="E283" s="200" t="s">
        <v>94</v>
      </c>
      <c r="F283" s="198"/>
      <c r="G283" s="198"/>
      <c r="H283" s="199"/>
      <c r="I283" s="30" t="s">
        <v>124</v>
      </c>
      <c r="J283" s="31" t="s">
        <v>125</v>
      </c>
    </row>
    <row r="284" spans="2:11" ht="11.25" customHeight="1">
      <c r="B284" s="9" t="s">
        <v>67</v>
      </c>
      <c r="C284" s="190" t="s">
        <v>68</v>
      </c>
      <c r="D284" s="191"/>
      <c r="E284" s="24" t="s">
        <v>69</v>
      </c>
      <c r="F284" s="24" t="s">
        <v>70</v>
      </c>
      <c r="G284" s="24" t="s">
        <v>71</v>
      </c>
      <c r="H284" s="23" t="s">
        <v>72</v>
      </c>
      <c r="I284" s="30" t="s">
        <v>73</v>
      </c>
      <c r="J284" s="8" t="s">
        <v>74</v>
      </c>
    </row>
    <row r="285" spans="2:11" ht="11.25" customHeight="1">
      <c r="B285" s="26">
        <v>1</v>
      </c>
      <c r="C285" s="192" t="s">
        <v>75</v>
      </c>
      <c r="D285" s="193"/>
      <c r="E285" s="19">
        <v>2</v>
      </c>
      <c r="F285" s="25">
        <f>E285</f>
        <v>2</v>
      </c>
      <c r="G285" s="10">
        <f>(F285*100)/E293</f>
        <v>66.666666666666671</v>
      </c>
      <c r="H285" s="25">
        <v>0.2</v>
      </c>
      <c r="I285" s="29">
        <f t="shared" ref="I285:I292" si="30">H285*G285</f>
        <v>13.333333333333336</v>
      </c>
      <c r="J285" s="11"/>
    </row>
    <row r="286" spans="2:11">
      <c r="B286" s="26">
        <f t="shared" ref="B286:B292" si="31">B285+1</f>
        <v>2</v>
      </c>
      <c r="C286" s="192" t="s">
        <v>76</v>
      </c>
      <c r="D286" s="193"/>
      <c r="E286" s="19">
        <v>0</v>
      </c>
      <c r="F286" s="25">
        <f>E286</f>
        <v>0</v>
      </c>
      <c r="G286" s="10">
        <f>(F286*100)/E293</f>
        <v>0</v>
      </c>
      <c r="H286" s="25">
        <v>0.5</v>
      </c>
      <c r="I286" s="29">
        <f t="shared" si="30"/>
        <v>0</v>
      </c>
      <c r="J286" s="11"/>
    </row>
    <row r="287" spans="2:11" ht="11.25" customHeight="1">
      <c r="B287" s="26">
        <f t="shared" si="31"/>
        <v>3</v>
      </c>
      <c r="C287" s="192" t="s">
        <v>77</v>
      </c>
      <c r="D287" s="193"/>
      <c r="E287" s="19">
        <v>1</v>
      </c>
      <c r="F287" s="25">
        <f>E287</f>
        <v>1</v>
      </c>
      <c r="G287" s="10">
        <f>(F287*100)/E293</f>
        <v>33.333333333333336</v>
      </c>
      <c r="H287" s="25">
        <v>0.8</v>
      </c>
      <c r="I287" s="29">
        <f t="shared" si="30"/>
        <v>26.666666666666671</v>
      </c>
      <c r="J287" s="11"/>
      <c r="K287" s="18"/>
    </row>
    <row r="288" spans="2:11" ht="11.25" customHeight="1">
      <c r="B288" s="26">
        <f t="shared" si="31"/>
        <v>4</v>
      </c>
      <c r="C288" s="192" t="s">
        <v>78</v>
      </c>
      <c r="D288" s="193"/>
      <c r="E288" s="17">
        <v>0</v>
      </c>
      <c r="F288" s="12"/>
      <c r="G288" s="10">
        <f>(E288*100)/E293</f>
        <v>0</v>
      </c>
      <c r="H288" s="25">
        <v>0.9</v>
      </c>
      <c r="I288" s="29">
        <f t="shared" si="30"/>
        <v>0</v>
      </c>
      <c r="J288" s="11"/>
      <c r="K288" s="18"/>
    </row>
    <row r="289" spans="2:11" ht="11.25" customHeight="1">
      <c r="B289" s="26">
        <f t="shared" si="31"/>
        <v>5</v>
      </c>
      <c r="C289" s="192" t="s">
        <v>79</v>
      </c>
      <c r="D289" s="193"/>
      <c r="E289" s="17">
        <v>0</v>
      </c>
      <c r="F289" s="12"/>
      <c r="G289" s="10">
        <f>(E289*100)/E293</f>
        <v>0</v>
      </c>
      <c r="H289" s="25">
        <v>1</v>
      </c>
      <c r="I289" s="29">
        <f t="shared" si="30"/>
        <v>0</v>
      </c>
      <c r="J289" s="11"/>
      <c r="K289" s="18"/>
    </row>
    <row r="290" spans="2:11" ht="11.25" customHeight="1">
      <c r="B290" s="26">
        <f t="shared" si="31"/>
        <v>6</v>
      </c>
      <c r="C290" s="192" t="s">
        <v>63</v>
      </c>
      <c r="D290" s="193"/>
      <c r="E290" s="17">
        <v>0</v>
      </c>
      <c r="F290" s="12"/>
      <c r="G290" s="10">
        <f>(E290*100)/E293</f>
        <v>0</v>
      </c>
      <c r="H290" s="25">
        <v>0.5</v>
      </c>
      <c r="I290" s="29">
        <f t="shared" si="30"/>
        <v>0</v>
      </c>
      <c r="J290" s="11"/>
      <c r="K290" s="18"/>
    </row>
    <row r="291" spans="2:11">
      <c r="B291" s="26">
        <f t="shared" si="31"/>
        <v>7</v>
      </c>
      <c r="C291" s="192" t="s">
        <v>64</v>
      </c>
      <c r="D291" s="193"/>
      <c r="E291" s="17">
        <v>0</v>
      </c>
      <c r="F291" s="12"/>
      <c r="G291" s="10">
        <f>(E291*100)/E293</f>
        <v>0</v>
      </c>
      <c r="H291" s="25">
        <v>0.3</v>
      </c>
      <c r="I291" s="29">
        <f t="shared" si="30"/>
        <v>0</v>
      </c>
      <c r="J291" s="11"/>
      <c r="K291" s="18"/>
    </row>
    <row r="292" spans="2:11">
      <c r="B292" s="26">
        <f t="shared" si="31"/>
        <v>8</v>
      </c>
      <c r="C292" s="192" t="s">
        <v>65</v>
      </c>
      <c r="D292" s="193"/>
      <c r="E292" s="19">
        <v>1</v>
      </c>
      <c r="F292" s="12"/>
      <c r="G292" s="10">
        <f>(E292*100)/E293</f>
        <v>33.333333333333336</v>
      </c>
      <c r="H292" s="25">
        <v>0.6</v>
      </c>
      <c r="I292" s="29">
        <f t="shared" si="30"/>
        <v>20</v>
      </c>
      <c r="J292" s="11"/>
      <c r="K292" s="18"/>
    </row>
    <row r="293" spans="2:11">
      <c r="B293" s="177" t="s">
        <v>80</v>
      </c>
      <c r="C293" s="178"/>
      <c r="D293" s="179"/>
      <c r="E293" s="35">
        <v>3</v>
      </c>
      <c r="F293" s="180" t="s">
        <v>81</v>
      </c>
      <c r="G293" s="178"/>
      <c r="H293" s="179"/>
      <c r="I293" s="29">
        <f>SUM(I285:I292)</f>
        <v>60.000000000000007</v>
      </c>
      <c r="J293" s="6" t="s">
        <v>82</v>
      </c>
      <c r="K293" s="18"/>
    </row>
    <row r="294" spans="2:11" ht="11.25" customHeight="1">
      <c r="B294" s="181" t="s">
        <v>95</v>
      </c>
      <c r="C294" s="182"/>
      <c r="D294" s="182"/>
      <c r="E294" s="182"/>
      <c r="F294" s="182"/>
      <c r="G294" s="182"/>
      <c r="H294" s="183"/>
      <c r="I294" s="29" t="s">
        <v>83</v>
      </c>
      <c r="J294" s="6"/>
      <c r="K294" s="18"/>
    </row>
    <row r="295" spans="2:11">
      <c r="B295" s="184"/>
      <c r="C295" s="185"/>
      <c r="D295" s="185"/>
      <c r="E295" s="185"/>
      <c r="F295" s="185"/>
      <c r="G295" s="185"/>
      <c r="H295" s="186"/>
      <c r="I295" s="29" t="s">
        <v>84</v>
      </c>
      <c r="J295" s="6"/>
      <c r="K295" s="18"/>
    </row>
    <row r="296" spans="2:11" ht="11.25" customHeight="1" thickBot="1">
      <c r="B296" s="187"/>
      <c r="C296" s="188"/>
      <c r="D296" s="188"/>
      <c r="E296" s="188"/>
      <c r="F296" s="188"/>
      <c r="G296" s="188"/>
      <c r="H296" s="189"/>
      <c r="I296" s="32" t="s">
        <v>85</v>
      </c>
      <c r="J296" s="13"/>
      <c r="K296" s="18"/>
    </row>
    <row r="297" spans="2:11" ht="12" thickBot="1">
      <c r="K297" s="18"/>
    </row>
    <row r="298" spans="2:11">
      <c r="B298" s="194" t="s">
        <v>89</v>
      </c>
      <c r="C298" s="195"/>
      <c r="D298" s="195"/>
      <c r="E298" s="195"/>
      <c r="F298" s="195"/>
      <c r="G298" s="195"/>
      <c r="H298" s="195"/>
      <c r="I298" s="195"/>
      <c r="J298" s="196"/>
      <c r="K298" s="18">
        <v>11</v>
      </c>
    </row>
    <row r="299" spans="2:11">
      <c r="B299" s="197" t="s">
        <v>90</v>
      </c>
      <c r="C299" s="198"/>
      <c r="D299" s="199"/>
      <c r="E299" s="200" t="s">
        <v>91</v>
      </c>
      <c r="F299" s="198"/>
      <c r="G299" s="198"/>
      <c r="H299" s="199"/>
      <c r="I299" s="29" t="s">
        <v>92</v>
      </c>
      <c r="J299" s="6" t="s">
        <v>2</v>
      </c>
      <c r="K299" s="18"/>
    </row>
    <row r="300" spans="2:11" ht="11.25" customHeight="1">
      <c r="B300" s="197" t="s">
        <v>93</v>
      </c>
      <c r="C300" s="198"/>
      <c r="D300" s="199"/>
      <c r="E300" s="201" t="s">
        <v>46</v>
      </c>
      <c r="F300" s="202"/>
      <c r="G300" s="202"/>
      <c r="H300" s="203"/>
      <c r="I300" s="30" t="s">
        <v>66</v>
      </c>
      <c r="J300" s="7" t="s">
        <v>66</v>
      </c>
      <c r="K300" s="18"/>
    </row>
    <row r="301" spans="2:11">
      <c r="B301" s="204" t="s">
        <v>142</v>
      </c>
      <c r="C301" s="205"/>
      <c r="D301" s="205"/>
      <c r="E301" s="200" t="s">
        <v>94</v>
      </c>
      <c r="F301" s="198"/>
      <c r="G301" s="198"/>
      <c r="H301" s="199"/>
      <c r="I301" s="30" t="s">
        <v>125</v>
      </c>
      <c r="J301" s="31" t="s">
        <v>126</v>
      </c>
      <c r="K301" s="18"/>
    </row>
    <row r="302" spans="2:11" ht="11.25" customHeight="1">
      <c r="B302" s="9" t="s">
        <v>67</v>
      </c>
      <c r="C302" s="190" t="s">
        <v>68</v>
      </c>
      <c r="D302" s="191"/>
      <c r="E302" s="24" t="s">
        <v>69</v>
      </c>
      <c r="F302" s="24" t="s">
        <v>70</v>
      </c>
      <c r="G302" s="24" t="s">
        <v>71</v>
      </c>
      <c r="H302" s="23" t="s">
        <v>72</v>
      </c>
      <c r="I302" s="30" t="s">
        <v>73</v>
      </c>
      <c r="J302" s="8" t="s">
        <v>74</v>
      </c>
      <c r="K302" s="18"/>
    </row>
    <row r="303" spans="2:11" ht="11.25" customHeight="1">
      <c r="B303" s="26">
        <v>1</v>
      </c>
      <c r="C303" s="192" t="s">
        <v>75</v>
      </c>
      <c r="D303" s="193"/>
      <c r="E303" s="19">
        <v>1</v>
      </c>
      <c r="F303" s="25">
        <f>E303</f>
        <v>1</v>
      </c>
      <c r="G303" s="10">
        <f>(F303*100)/E311</f>
        <v>50</v>
      </c>
      <c r="H303" s="25">
        <v>0.2</v>
      </c>
      <c r="I303" s="29">
        <f t="shared" ref="I303:I310" si="32">H303*G303</f>
        <v>10</v>
      </c>
      <c r="J303" s="11"/>
      <c r="K303" s="18"/>
    </row>
    <row r="304" spans="2:11">
      <c r="B304" s="26">
        <f t="shared" ref="B304:B310" si="33">B303+1</f>
        <v>2</v>
      </c>
      <c r="C304" s="192" t="s">
        <v>76</v>
      </c>
      <c r="D304" s="193"/>
      <c r="E304" s="19">
        <v>0</v>
      </c>
      <c r="F304" s="25">
        <f>E304</f>
        <v>0</v>
      </c>
      <c r="G304" s="10">
        <f>(F304*100)/E311</f>
        <v>0</v>
      </c>
      <c r="H304" s="25">
        <v>0.5</v>
      </c>
      <c r="I304" s="29">
        <f t="shared" si="32"/>
        <v>0</v>
      </c>
      <c r="J304" s="11"/>
      <c r="K304" s="18"/>
    </row>
    <row r="305" spans="2:11" ht="11.25" customHeight="1">
      <c r="B305" s="26">
        <f t="shared" si="33"/>
        <v>3</v>
      </c>
      <c r="C305" s="192" t="s">
        <v>77</v>
      </c>
      <c r="D305" s="193"/>
      <c r="E305" s="17">
        <v>0</v>
      </c>
      <c r="F305" s="25">
        <f>E305</f>
        <v>0</v>
      </c>
      <c r="G305" s="10">
        <f>(F305*100)/E311</f>
        <v>0</v>
      </c>
      <c r="H305" s="25">
        <v>0.8</v>
      </c>
      <c r="I305" s="29">
        <f t="shared" si="32"/>
        <v>0</v>
      </c>
      <c r="J305" s="11"/>
      <c r="K305" s="18"/>
    </row>
    <row r="306" spans="2:11" ht="11.25" customHeight="1">
      <c r="B306" s="26">
        <f t="shared" si="33"/>
        <v>4</v>
      </c>
      <c r="C306" s="192" t="s">
        <v>78</v>
      </c>
      <c r="D306" s="193"/>
      <c r="E306" s="17">
        <v>0</v>
      </c>
      <c r="F306" s="12"/>
      <c r="G306" s="10">
        <f>(E306*100)/E311</f>
        <v>0</v>
      </c>
      <c r="H306" s="25">
        <v>0.9</v>
      </c>
      <c r="I306" s="29">
        <f t="shared" si="32"/>
        <v>0</v>
      </c>
      <c r="J306" s="11"/>
      <c r="K306" s="18"/>
    </row>
    <row r="307" spans="2:11" ht="11.25" customHeight="1">
      <c r="B307" s="26">
        <f t="shared" si="33"/>
        <v>5</v>
      </c>
      <c r="C307" s="192" t="s">
        <v>79</v>
      </c>
      <c r="D307" s="193"/>
      <c r="E307" s="17">
        <v>0</v>
      </c>
      <c r="F307" s="12"/>
      <c r="G307" s="10">
        <f>(E307*100)/E311</f>
        <v>0</v>
      </c>
      <c r="H307" s="25">
        <v>1</v>
      </c>
      <c r="I307" s="29">
        <f t="shared" si="32"/>
        <v>0</v>
      </c>
      <c r="J307" s="11"/>
      <c r="K307" s="18"/>
    </row>
    <row r="308" spans="2:11" ht="11.25" customHeight="1">
      <c r="B308" s="26">
        <f t="shared" si="33"/>
        <v>6</v>
      </c>
      <c r="C308" s="192" t="s">
        <v>63</v>
      </c>
      <c r="D308" s="193"/>
      <c r="E308" s="17">
        <v>0</v>
      </c>
      <c r="F308" s="12"/>
      <c r="G308" s="10">
        <f>(E308*100)/E311</f>
        <v>0</v>
      </c>
      <c r="H308" s="25">
        <v>0.5</v>
      </c>
      <c r="I308" s="29">
        <f t="shared" si="32"/>
        <v>0</v>
      </c>
      <c r="J308" s="11"/>
    </row>
    <row r="309" spans="2:11">
      <c r="B309" s="26">
        <f t="shared" si="33"/>
        <v>7</v>
      </c>
      <c r="C309" s="192" t="s">
        <v>64</v>
      </c>
      <c r="D309" s="193"/>
      <c r="E309" s="17">
        <v>0</v>
      </c>
      <c r="F309" s="12"/>
      <c r="G309" s="10">
        <f>(E309*100)/E311</f>
        <v>0</v>
      </c>
      <c r="H309" s="25">
        <v>0.3</v>
      </c>
      <c r="I309" s="29">
        <f t="shared" si="32"/>
        <v>0</v>
      </c>
      <c r="J309" s="11"/>
    </row>
    <row r="310" spans="2:11">
      <c r="B310" s="26">
        <f t="shared" si="33"/>
        <v>8</v>
      </c>
      <c r="C310" s="192" t="s">
        <v>65</v>
      </c>
      <c r="D310" s="193"/>
      <c r="E310" s="17">
        <v>0</v>
      </c>
      <c r="F310" s="12"/>
      <c r="G310" s="10">
        <f>(E310*100)/E311</f>
        <v>0</v>
      </c>
      <c r="H310" s="25">
        <v>0.6</v>
      </c>
      <c r="I310" s="29">
        <f t="shared" si="32"/>
        <v>0</v>
      </c>
      <c r="J310" s="11"/>
    </row>
    <row r="311" spans="2:11">
      <c r="B311" s="177" t="s">
        <v>80</v>
      </c>
      <c r="C311" s="178"/>
      <c r="D311" s="179"/>
      <c r="E311" s="35">
        <v>2</v>
      </c>
      <c r="F311" s="180" t="s">
        <v>81</v>
      </c>
      <c r="G311" s="178"/>
      <c r="H311" s="179"/>
      <c r="I311" s="29">
        <f>SUM(I303:I310)</f>
        <v>10</v>
      </c>
      <c r="J311" s="6" t="s">
        <v>82</v>
      </c>
    </row>
    <row r="312" spans="2:11" ht="11.25" customHeight="1">
      <c r="B312" s="181" t="s">
        <v>95</v>
      </c>
      <c r="C312" s="182"/>
      <c r="D312" s="182"/>
      <c r="E312" s="182"/>
      <c r="F312" s="182"/>
      <c r="G312" s="182"/>
      <c r="H312" s="183"/>
      <c r="I312" s="29" t="s">
        <v>83</v>
      </c>
      <c r="J312" s="6"/>
    </row>
    <row r="313" spans="2:11">
      <c r="B313" s="184"/>
      <c r="C313" s="185"/>
      <c r="D313" s="185"/>
      <c r="E313" s="185"/>
      <c r="F313" s="185"/>
      <c r="G313" s="185"/>
      <c r="H313" s="186"/>
      <c r="I313" s="29" t="s">
        <v>84</v>
      </c>
      <c r="J313" s="6"/>
    </row>
    <row r="314" spans="2:11" ht="11.25" customHeight="1" thickBot="1">
      <c r="B314" s="187"/>
      <c r="C314" s="188"/>
      <c r="D314" s="188"/>
      <c r="E314" s="188"/>
      <c r="F314" s="188"/>
      <c r="G314" s="188"/>
      <c r="H314" s="189"/>
      <c r="I314" s="32" t="s">
        <v>85</v>
      </c>
      <c r="J314" s="13"/>
    </row>
    <row r="315" spans="2:11" ht="12" thickBot="1"/>
    <row r="316" spans="2:11">
      <c r="B316" s="194" t="s">
        <v>89</v>
      </c>
      <c r="C316" s="195"/>
      <c r="D316" s="195"/>
      <c r="E316" s="195"/>
      <c r="F316" s="195"/>
      <c r="G316" s="195"/>
      <c r="H316" s="195"/>
      <c r="I316" s="195"/>
      <c r="J316" s="196"/>
      <c r="K316" s="16">
        <v>12</v>
      </c>
    </row>
    <row r="317" spans="2:11">
      <c r="B317" s="197" t="s">
        <v>90</v>
      </c>
      <c r="C317" s="198"/>
      <c r="D317" s="199"/>
      <c r="E317" s="200" t="s">
        <v>91</v>
      </c>
      <c r="F317" s="198"/>
      <c r="G317" s="198"/>
      <c r="H317" s="199"/>
      <c r="I317" s="29" t="s">
        <v>92</v>
      </c>
      <c r="J317" s="6" t="s">
        <v>2</v>
      </c>
    </row>
    <row r="318" spans="2:11" ht="11.25" customHeight="1">
      <c r="B318" s="197" t="s">
        <v>93</v>
      </c>
      <c r="C318" s="198"/>
      <c r="D318" s="199"/>
      <c r="E318" s="201" t="s">
        <v>46</v>
      </c>
      <c r="F318" s="202"/>
      <c r="G318" s="202"/>
      <c r="H318" s="203"/>
      <c r="I318" s="30" t="s">
        <v>66</v>
      </c>
      <c r="J318" s="7" t="s">
        <v>66</v>
      </c>
    </row>
    <row r="319" spans="2:11">
      <c r="B319" s="204" t="s">
        <v>142</v>
      </c>
      <c r="C319" s="205"/>
      <c r="D319" s="205"/>
      <c r="E319" s="200" t="s">
        <v>94</v>
      </c>
      <c r="F319" s="198"/>
      <c r="G319" s="198"/>
      <c r="H319" s="199"/>
      <c r="I319" s="30" t="s">
        <v>126</v>
      </c>
      <c r="J319" s="31" t="s">
        <v>127</v>
      </c>
    </row>
    <row r="320" spans="2:11" ht="11.25" customHeight="1">
      <c r="B320" s="9" t="s">
        <v>67</v>
      </c>
      <c r="C320" s="190" t="s">
        <v>68</v>
      </c>
      <c r="D320" s="191"/>
      <c r="E320" s="24" t="s">
        <v>69</v>
      </c>
      <c r="F320" s="24" t="s">
        <v>70</v>
      </c>
      <c r="G320" s="24" t="s">
        <v>71</v>
      </c>
      <c r="H320" s="23" t="s">
        <v>72</v>
      </c>
      <c r="I320" s="30" t="s">
        <v>73</v>
      </c>
      <c r="J320" s="8" t="s">
        <v>74</v>
      </c>
    </row>
    <row r="321" spans="2:11" ht="11.25" customHeight="1">
      <c r="B321" s="26">
        <v>1</v>
      </c>
      <c r="C321" s="192" t="s">
        <v>75</v>
      </c>
      <c r="D321" s="193"/>
      <c r="E321" s="19">
        <v>4</v>
      </c>
      <c r="F321" s="25">
        <f>E321</f>
        <v>4</v>
      </c>
      <c r="G321" s="10">
        <f>(F321*100)/E329</f>
        <v>66.666666666666671</v>
      </c>
      <c r="H321" s="25">
        <v>0.2</v>
      </c>
      <c r="I321" s="29">
        <f t="shared" ref="I321:I328" si="34">H321*G321</f>
        <v>13.333333333333336</v>
      </c>
      <c r="J321" s="11"/>
    </row>
    <row r="322" spans="2:11">
      <c r="B322" s="26">
        <f t="shared" ref="B322:B328" si="35">B321+1</f>
        <v>2</v>
      </c>
      <c r="C322" s="192" t="s">
        <v>76</v>
      </c>
      <c r="D322" s="193"/>
      <c r="E322" s="19">
        <v>0</v>
      </c>
      <c r="F322" s="25">
        <f>E322</f>
        <v>0</v>
      </c>
      <c r="G322" s="10">
        <f>(F322*100)/E329</f>
        <v>0</v>
      </c>
      <c r="H322" s="25">
        <v>0.5</v>
      </c>
      <c r="I322" s="29">
        <f t="shared" si="34"/>
        <v>0</v>
      </c>
      <c r="J322" s="11"/>
    </row>
    <row r="323" spans="2:11" ht="11.25" customHeight="1">
      <c r="B323" s="26">
        <f t="shared" si="35"/>
        <v>3</v>
      </c>
      <c r="C323" s="192" t="s">
        <v>77</v>
      </c>
      <c r="D323" s="193"/>
      <c r="E323" s="19">
        <v>1</v>
      </c>
      <c r="F323" s="25">
        <f>E323</f>
        <v>1</v>
      </c>
      <c r="G323" s="10">
        <f>(F323*100)/E329</f>
        <v>16.666666666666668</v>
      </c>
      <c r="H323" s="25">
        <v>0.8</v>
      </c>
      <c r="I323" s="29">
        <f t="shared" si="34"/>
        <v>13.333333333333336</v>
      </c>
      <c r="J323" s="11"/>
      <c r="K323" s="18"/>
    </row>
    <row r="324" spans="2:11" ht="11.25" customHeight="1">
      <c r="B324" s="26">
        <f t="shared" si="35"/>
        <v>4</v>
      </c>
      <c r="C324" s="192" t="s">
        <v>78</v>
      </c>
      <c r="D324" s="193"/>
      <c r="E324" s="17">
        <v>0</v>
      </c>
      <c r="F324" s="12"/>
      <c r="G324" s="10">
        <f>(E324*100)/E329</f>
        <v>0</v>
      </c>
      <c r="H324" s="25">
        <v>0.9</v>
      </c>
      <c r="I324" s="29">
        <f t="shared" si="34"/>
        <v>0</v>
      </c>
      <c r="J324" s="11"/>
      <c r="K324" s="18"/>
    </row>
    <row r="325" spans="2:11" ht="11.25" customHeight="1">
      <c r="B325" s="26">
        <f t="shared" si="35"/>
        <v>5</v>
      </c>
      <c r="C325" s="192" t="s">
        <v>79</v>
      </c>
      <c r="D325" s="193"/>
      <c r="E325" s="17">
        <v>0</v>
      </c>
      <c r="F325" s="12"/>
      <c r="G325" s="10">
        <f>(E325*100)/E329</f>
        <v>0</v>
      </c>
      <c r="H325" s="25">
        <v>1</v>
      </c>
      <c r="I325" s="29">
        <f t="shared" si="34"/>
        <v>0</v>
      </c>
      <c r="J325" s="11"/>
      <c r="K325" s="18"/>
    </row>
    <row r="326" spans="2:11" ht="11.25" customHeight="1">
      <c r="B326" s="26">
        <f t="shared" si="35"/>
        <v>6</v>
      </c>
      <c r="C326" s="192" t="s">
        <v>63</v>
      </c>
      <c r="D326" s="193"/>
      <c r="E326" s="17">
        <v>0</v>
      </c>
      <c r="F326" s="12"/>
      <c r="G326" s="10">
        <f>(E326*100)/E329</f>
        <v>0</v>
      </c>
      <c r="H326" s="25">
        <v>0.5</v>
      </c>
      <c r="I326" s="29">
        <f t="shared" si="34"/>
        <v>0</v>
      </c>
      <c r="J326" s="11"/>
      <c r="K326" s="18"/>
    </row>
    <row r="327" spans="2:11">
      <c r="B327" s="26">
        <f t="shared" si="35"/>
        <v>7</v>
      </c>
      <c r="C327" s="192" t="s">
        <v>64</v>
      </c>
      <c r="D327" s="193"/>
      <c r="E327" s="17">
        <v>0</v>
      </c>
      <c r="F327" s="12"/>
      <c r="G327" s="10">
        <f>(E327*100)/E329</f>
        <v>0</v>
      </c>
      <c r="H327" s="25">
        <v>0.3</v>
      </c>
      <c r="I327" s="29">
        <f t="shared" si="34"/>
        <v>0</v>
      </c>
      <c r="J327" s="11"/>
      <c r="K327" s="18"/>
    </row>
    <row r="328" spans="2:11">
      <c r="B328" s="26">
        <f t="shared" si="35"/>
        <v>8</v>
      </c>
      <c r="C328" s="192" t="s">
        <v>65</v>
      </c>
      <c r="D328" s="193"/>
      <c r="E328" s="17">
        <v>0</v>
      </c>
      <c r="F328" s="12"/>
      <c r="G328" s="10">
        <f>(E328*100)/E329</f>
        <v>0</v>
      </c>
      <c r="H328" s="25">
        <v>0.6</v>
      </c>
      <c r="I328" s="29">
        <f t="shared" si="34"/>
        <v>0</v>
      </c>
      <c r="J328" s="11"/>
      <c r="K328" s="18"/>
    </row>
    <row r="329" spans="2:11">
      <c r="B329" s="177" t="s">
        <v>80</v>
      </c>
      <c r="C329" s="178"/>
      <c r="D329" s="179"/>
      <c r="E329" s="35">
        <v>6</v>
      </c>
      <c r="F329" s="180" t="s">
        <v>81</v>
      </c>
      <c r="G329" s="178"/>
      <c r="H329" s="179"/>
      <c r="I329" s="29">
        <f>SUM(I321:I328)</f>
        <v>26.666666666666671</v>
      </c>
      <c r="J329" s="6" t="s">
        <v>82</v>
      </c>
      <c r="K329" s="18"/>
    </row>
    <row r="330" spans="2:11" ht="11.25" customHeight="1">
      <c r="B330" s="181" t="s">
        <v>95</v>
      </c>
      <c r="C330" s="182"/>
      <c r="D330" s="182"/>
      <c r="E330" s="182"/>
      <c r="F330" s="182"/>
      <c r="G330" s="182"/>
      <c r="H330" s="183"/>
      <c r="I330" s="29" t="s">
        <v>83</v>
      </c>
      <c r="J330" s="6"/>
      <c r="K330" s="18"/>
    </row>
    <row r="331" spans="2:11">
      <c r="B331" s="184"/>
      <c r="C331" s="185"/>
      <c r="D331" s="185"/>
      <c r="E331" s="185"/>
      <c r="F331" s="185"/>
      <c r="G331" s="185"/>
      <c r="H331" s="186"/>
      <c r="I331" s="29" t="s">
        <v>84</v>
      </c>
      <c r="J331" s="6"/>
      <c r="K331" s="18"/>
    </row>
    <row r="332" spans="2:11" ht="11.25" customHeight="1" thickBot="1">
      <c r="B332" s="187"/>
      <c r="C332" s="188"/>
      <c r="D332" s="188"/>
      <c r="E332" s="188"/>
      <c r="F332" s="188"/>
      <c r="G332" s="188"/>
      <c r="H332" s="189"/>
      <c r="I332" s="32" t="s">
        <v>85</v>
      </c>
      <c r="J332" s="13"/>
      <c r="K332" s="18"/>
    </row>
    <row r="333" spans="2:11" ht="12" thickBot="1">
      <c r="K333" s="18"/>
    </row>
    <row r="334" spans="2:11">
      <c r="B334" s="194" t="s">
        <v>89</v>
      </c>
      <c r="C334" s="195"/>
      <c r="D334" s="195"/>
      <c r="E334" s="195"/>
      <c r="F334" s="195"/>
      <c r="G334" s="195"/>
      <c r="H334" s="195"/>
      <c r="I334" s="195"/>
      <c r="J334" s="196"/>
      <c r="K334" s="18">
        <v>13</v>
      </c>
    </row>
    <row r="335" spans="2:11">
      <c r="B335" s="197" t="s">
        <v>90</v>
      </c>
      <c r="C335" s="198"/>
      <c r="D335" s="199"/>
      <c r="E335" s="200" t="s">
        <v>91</v>
      </c>
      <c r="F335" s="198"/>
      <c r="G335" s="198"/>
      <c r="H335" s="199"/>
      <c r="I335" s="29" t="s">
        <v>92</v>
      </c>
      <c r="J335" s="6" t="s">
        <v>2</v>
      </c>
      <c r="K335" s="18"/>
    </row>
    <row r="336" spans="2:11" ht="11.25" customHeight="1">
      <c r="B336" s="197" t="s">
        <v>93</v>
      </c>
      <c r="C336" s="198"/>
      <c r="D336" s="199"/>
      <c r="E336" s="201" t="s">
        <v>46</v>
      </c>
      <c r="F336" s="202"/>
      <c r="G336" s="202"/>
      <c r="H336" s="203"/>
      <c r="I336" s="30" t="s">
        <v>66</v>
      </c>
      <c r="J336" s="7" t="s">
        <v>66</v>
      </c>
      <c r="K336" s="18"/>
    </row>
    <row r="337" spans="2:11">
      <c r="B337" s="204" t="s">
        <v>142</v>
      </c>
      <c r="C337" s="205"/>
      <c r="D337" s="205"/>
      <c r="E337" s="200" t="s">
        <v>94</v>
      </c>
      <c r="F337" s="198"/>
      <c r="G337" s="198"/>
      <c r="H337" s="199"/>
      <c r="I337" s="30" t="s">
        <v>127</v>
      </c>
      <c r="J337" s="31" t="s">
        <v>128</v>
      </c>
      <c r="K337" s="18"/>
    </row>
    <row r="338" spans="2:11" ht="11.25" customHeight="1">
      <c r="B338" s="9" t="s">
        <v>67</v>
      </c>
      <c r="C338" s="190" t="s">
        <v>68</v>
      </c>
      <c r="D338" s="191"/>
      <c r="E338" s="24" t="s">
        <v>69</v>
      </c>
      <c r="F338" s="24" t="s">
        <v>70</v>
      </c>
      <c r="G338" s="24" t="s">
        <v>71</v>
      </c>
      <c r="H338" s="23" t="s">
        <v>72</v>
      </c>
      <c r="I338" s="30" t="s">
        <v>73</v>
      </c>
      <c r="J338" s="8" t="s">
        <v>74</v>
      </c>
      <c r="K338" s="18"/>
    </row>
    <row r="339" spans="2:11" ht="11.25" customHeight="1">
      <c r="B339" s="26">
        <v>1</v>
      </c>
      <c r="C339" s="192" t="s">
        <v>75</v>
      </c>
      <c r="D339" s="193"/>
      <c r="E339" s="19">
        <v>1</v>
      </c>
      <c r="F339" s="25">
        <f>E339</f>
        <v>1</v>
      </c>
      <c r="G339" s="10">
        <f>(F339*100)/E347</f>
        <v>50</v>
      </c>
      <c r="H339" s="25">
        <v>0.2</v>
      </c>
      <c r="I339" s="29">
        <f t="shared" ref="I339:I346" si="36">H339*G339</f>
        <v>10</v>
      </c>
      <c r="J339" s="11"/>
      <c r="K339" s="18"/>
    </row>
    <row r="340" spans="2:11">
      <c r="B340" s="26">
        <f t="shared" ref="B340:B346" si="37">B339+1</f>
        <v>2</v>
      </c>
      <c r="C340" s="192" t="s">
        <v>76</v>
      </c>
      <c r="D340" s="193"/>
      <c r="E340" s="19">
        <v>0</v>
      </c>
      <c r="F340" s="25">
        <f>E340</f>
        <v>0</v>
      </c>
      <c r="G340" s="10">
        <f>(F340*100)/E347</f>
        <v>0</v>
      </c>
      <c r="H340" s="25">
        <v>0.5</v>
      </c>
      <c r="I340" s="29">
        <f t="shared" si="36"/>
        <v>0</v>
      </c>
      <c r="J340" s="11"/>
      <c r="K340" s="18"/>
    </row>
    <row r="341" spans="2:11" ht="11.25" customHeight="1">
      <c r="B341" s="26">
        <f t="shared" si="37"/>
        <v>3</v>
      </c>
      <c r="C341" s="192" t="s">
        <v>77</v>
      </c>
      <c r="D341" s="193"/>
      <c r="E341" s="17">
        <v>0</v>
      </c>
      <c r="F341" s="25">
        <f>E341</f>
        <v>0</v>
      </c>
      <c r="G341" s="10">
        <f>(F341*100)/E347</f>
        <v>0</v>
      </c>
      <c r="H341" s="25">
        <v>0.8</v>
      </c>
      <c r="I341" s="29">
        <f t="shared" si="36"/>
        <v>0</v>
      </c>
      <c r="J341" s="11"/>
      <c r="K341" s="18"/>
    </row>
    <row r="342" spans="2:11" ht="11.25" customHeight="1">
      <c r="B342" s="26">
        <f t="shared" si="37"/>
        <v>4</v>
      </c>
      <c r="C342" s="192" t="s">
        <v>78</v>
      </c>
      <c r="D342" s="193"/>
      <c r="E342" s="17">
        <v>0</v>
      </c>
      <c r="F342" s="12"/>
      <c r="G342" s="10">
        <f>(E342*100)/E347</f>
        <v>0</v>
      </c>
      <c r="H342" s="25">
        <v>0.9</v>
      </c>
      <c r="I342" s="29">
        <f t="shared" si="36"/>
        <v>0</v>
      </c>
      <c r="J342" s="11"/>
      <c r="K342" s="18"/>
    </row>
    <row r="343" spans="2:11" ht="11.25" customHeight="1">
      <c r="B343" s="26">
        <f t="shared" si="37"/>
        <v>5</v>
      </c>
      <c r="C343" s="192" t="s">
        <v>79</v>
      </c>
      <c r="D343" s="193"/>
      <c r="E343" s="17">
        <v>0</v>
      </c>
      <c r="F343" s="12"/>
      <c r="G343" s="10">
        <f>(E343*100)/E347</f>
        <v>0</v>
      </c>
      <c r="H343" s="25">
        <v>1</v>
      </c>
      <c r="I343" s="29">
        <f t="shared" si="36"/>
        <v>0</v>
      </c>
      <c r="J343" s="11"/>
      <c r="K343" s="18"/>
    </row>
    <row r="344" spans="2:11" ht="11.25" customHeight="1">
      <c r="B344" s="26">
        <f t="shared" si="37"/>
        <v>6</v>
      </c>
      <c r="C344" s="192" t="s">
        <v>63</v>
      </c>
      <c r="D344" s="193"/>
      <c r="E344" s="17">
        <v>0</v>
      </c>
      <c r="F344" s="12"/>
      <c r="G344" s="10">
        <f>(E344*100)/E347</f>
        <v>0</v>
      </c>
      <c r="H344" s="25">
        <v>0.5</v>
      </c>
      <c r="I344" s="29">
        <f t="shared" si="36"/>
        <v>0</v>
      </c>
      <c r="J344" s="11"/>
    </row>
    <row r="345" spans="2:11">
      <c r="B345" s="26">
        <f t="shared" si="37"/>
        <v>7</v>
      </c>
      <c r="C345" s="192" t="s">
        <v>64</v>
      </c>
      <c r="D345" s="193"/>
      <c r="E345" s="17">
        <v>0</v>
      </c>
      <c r="F345" s="12"/>
      <c r="G345" s="10">
        <f>(E345*100)/E347</f>
        <v>0</v>
      </c>
      <c r="H345" s="25">
        <v>0.3</v>
      </c>
      <c r="I345" s="29">
        <f t="shared" si="36"/>
        <v>0</v>
      </c>
      <c r="J345" s="11"/>
    </row>
    <row r="346" spans="2:11">
      <c r="B346" s="26">
        <f t="shared" si="37"/>
        <v>8</v>
      </c>
      <c r="C346" s="192" t="s">
        <v>65</v>
      </c>
      <c r="D346" s="193"/>
      <c r="E346" s="17">
        <v>0</v>
      </c>
      <c r="F346" s="12"/>
      <c r="G346" s="10">
        <f>(E346*100)/E347</f>
        <v>0</v>
      </c>
      <c r="H346" s="25">
        <v>0.6</v>
      </c>
      <c r="I346" s="29">
        <f t="shared" si="36"/>
        <v>0</v>
      </c>
      <c r="J346" s="11"/>
    </row>
    <row r="347" spans="2:11">
      <c r="B347" s="177" t="s">
        <v>80</v>
      </c>
      <c r="C347" s="178"/>
      <c r="D347" s="179"/>
      <c r="E347" s="35">
        <v>2</v>
      </c>
      <c r="F347" s="180" t="s">
        <v>81</v>
      </c>
      <c r="G347" s="178"/>
      <c r="H347" s="179"/>
      <c r="I347" s="29">
        <f>SUM(I339:I346)</f>
        <v>10</v>
      </c>
      <c r="J347" s="6" t="s">
        <v>82</v>
      </c>
    </row>
    <row r="348" spans="2:11" ht="11.25" customHeight="1">
      <c r="B348" s="181" t="s">
        <v>95</v>
      </c>
      <c r="C348" s="182"/>
      <c r="D348" s="182"/>
      <c r="E348" s="182"/>
      <c r="F348" s="182"/>
      <c r="G348" s="182"/>
      <c r="H348" s="183"/>
      <c r="I348" s="29" t="s">
        <v>83</v>
      </c>
      <c r="J348" s="6"/>
    </row>
    <row r="349" spans="2:11">
      <c r="B349" s="184"/>
      <c r="C349" s="185"/>
      <c r="D349" s="185"/>
      <c r="E349" s="185"/>
      <c r="F349" s="185"/>
      <c r="G349" s="185"/>
      <c r="H349" s="186"/>
      <c r="I349" s="29" t="s">
        <v>84</v>
      </c>
      <c r="J349" s="6"/>
    </row>
    <row r="350" spans="2:11" ht="11.25" customHeight="1" thickBot="1">
      <c r="B350" s="187"/>
      <c r="C350" s="188"/>
      <c r="D350" s="188"/>
      <c r="E350" s="188"/>
      <c r="F350" s="188"/>
      <c r="G350" s="188"/>
      <c r="H350" s="189"/>
      <c r="I350" s="32" t="s">
        <v>85</v>
      </c>
      <c r="J350" s="13"/>
    </row>
    <row r="351" spans="2:11" ht="12" thickBot="1"/>
    <row r="352" spans="2:11">
      <c r="B352" s="194" t="s">
        <v>89</v>
      </c>
      <c r="C352" s="195"/>
      <c r="D352" s="195"/>
      <c r="E352" s="195"/>
      <c r="F352" s="195"/>
      <c r="G352" s="195"/>
      <c r="H352" s="195"/>
      <c r="I352" s="195"/>
      <c r="J352" s="196"/>
      <c r="K352" s="16">
        <v>14</v>
      </c>
    </row>
    <row r="353" spans="2:11">
      <c r="B353" s="197" t="s">
        <v>90</v>
      </c>
      <c r="C353" s="198"/>
      <c r="D353" s="199"/>
      <c r="E353" s="200" t="s">
        <v>91</v>
      </c>
      <c r="F353" s="198"/>
      <c r="G353" s="198"/>
      <c r="H353" s="199"/>
      <c r="I353" s="29" t="s">
        <v>92</v>
      </c>
      <c r="J353" s="6" t="s">
        <v>2</v>
      </c>
    </row>
    <row r="354" spans="2:11" ht="11.25" customHeight="1">
      <c r="B354" s="197" t="s">
        <v>93</v>
      </c>
      <c r="C354" s="198"/>
      <c r="D354" s="199"/>
      <c r="E354" s="201" t="s">
        <v>46</v>
      </c>
      <c r="F354" s="202"/>
      <c r="G354" s="202"/>
      <c r="H354" s="203"/>
      <c r="I354" s="30" t="s">
        <v>66</v>
      </c>
      <c r="J354" s="7" t="s">
        <v>66</v>
      </c>
    </row>
    <row r="355" spans="2:11">
      <c r="B355" s="204" t="s">
        <v>142</v>
      </c>
      <c r="C355" s="205"/>
      <c r="D355" s="205"/>
      <c r="E355" s="200" t="s">
        <v>94</v>
      </c>
      <c r="F355" s="198"/>
      <c r="G355" s="198"/>
      <c r="H355" s="199"/>
      <c r="I355" s="30" t="s">
        <v>128</v>
      </c>
      <c r="J355" s="31" t="s">
        <v>129</v>
      </c>
    </row>
    <row r="356" spans="2:11" ht="11.25" customHeight="1">
      <c r="B356" s="9" t="s">
        <v>67</v>
      </c>
      <c r="C356" s="190" t="s">
        <v>68</v>
      </c>
      <c r="D356" s="191"/>
      <c r="E356" s="24" t="s">
        <v>69</v>
      </c>
      <c r="F356" s="24" t="s">
        <v>70</v>
      </c>
      <c r="G356" s="24" t="s">
        <v>71</v>
      </c>
      <c r="H356" s="23" t="s">
        <v>72</v>
      </c>
      <c r="I356" s="30" t="s">
        <v>73</v>
      </c>
      <c r="J356" s="8" t="s">
        <v>74</v>
      </c>
    </row>
    <row r="357" spans="2:11" ht="11.25" customHeight="1">
      <c r="B357" s="26">
        <v>1</v>
      </c>
      <c r="C357" s="192" t="s">
        <v>75</v>
      </c>
      <c r="D357" s="193"/>
      <c r="E357" s="19">
        <v>3</v>
      </c>
      <c r="F357" s="25">
        <f>E357</f>
        <v>3</v>
      </c>
      <c r="G357" s="10">
        <f>(F357*100)/E365</f>
        <v>100</v>
      </c>
      <c r="H357" s="25">
        <v>0.2</v>
      </c>
      <c r="I357" s="29">
        <f t="shared" ref="I357:I364" si="38">H357*G357</f>
        <v>20</v>
      </c>
      <c r="J357" s="11"/>
    </row>
    <row r="358" spans="2:11">
      <c r="B358" s="26">
        <f t="shared" ref="B358:B364" si="39">B357+1</f>
        <v>2</v>
      </c>
      <c r="C358" s="192" t="s">
        <v>76</v>
      </c>
      <c r="D358" s="193"/>
      <c r="E358" s="19">
        <v>0</v>
      </c>
      <c r="F358" s="25">
        <f>E358</f>
        <v>0</v>
      </c>
      <c r="G358" s="10">
        <f>(F358*100)/E365</f>
        <v>0</v>
      </c>
      <c r="H358" s="25">
        <v>0.5</v>
      </c>
      <c r="I358" s="29">
        <f t="shared" si="38"/>
        <v>0</v>
      </c>
      <c r="J358" s="11"/>
    </row>
    <row r="359" spans="2:11" ht="11.25" customHeight="1">
      <c r="B359" s="26">
        <f t="shared" si="39"/>
        <v>3</v>
      </c>
      <c r="C359" s="192" t="s">
        <v>77</v>
      </c>
      <c r="D359" s="193"/>
      <c r="E359" s="17">
        <v>0</v>
      </c>
      <c r="F359" s="25">
        <f>E359</f>
        <v>0</v>
      </c>
      <c r="G359" s="10">
        <f>(F359*100)/E365</f>
        <v>0</v>
      </c>
      <c r="H359" s="25">
        <v>0.8</v>
      </c>
      <c r="I359" s="29">
        <f t="shared" si="38"/>
        <v>0</v>
      </c>
      <c r="J359" s="11"/>
      <c r="K359" s="18"/>
    </row>
    <row r="360" spans="2:11" ht="11.25" customHeight="1">
      <c r="B360" s="26">
        <f t="shared" si="39"/>
        <v>4</v>
      </c>
      <c r="C360" s="192" t="s">
        <v>78</v>
      </c>
      <c r="D360" s="193"/>
      <c r="E360" s="17">
        <v>0</v>
      </c>
      <c r="F360" s="12"/>
      <c r="G360" s="10">
        <f>(E360*100)/E365</f>
        <v>0</v>
      </c>
      <c r="H360" s="25">
        <v>0.9</v>
      </c>
      <c r="I360" s="29">
        <f t="shared" si="38"/>
        <v>0</v>
      </c>
      <c r="J360" s="11"/>
      <c r="K360" s="18"/>
    </row>
    <row r="361" spans="2:11" ht="11.25" customHeight="1">
      <c r="B361" s="26">
        <f t="shared" si="39"/>
        <v>5</v>
      </c>
      <c r="C361" s="192" t="s">
        <v>79</v>
      </c>
      <c r="D361" s="193"/>
      <c r="E361" s="17">
        <v>0</v>
      </c>
      <c r="F361" s="12"/>
      <c r="G361" s="10">
        <f>(E361*100)/E365</f>
        <v>0</v>
      </c>
      <c r="H361" s="25">
        <v>1</v>
      </c>
      <c r="I361" s="29">
        <f t="shared" si="38"/>
        <v>0</v>
      </c>
      <c r="J361" s="11"/>
      <c r="K361" s="18"/>
    </row>
    <row r="362" spans="2:11" ht="11.25" customHeight="1">
      <c r="B362" s="26">
        <f t="shared" si="39"/>
        <v>6</v>
      </c>
      <c r="C362" s="192" t="s">
        <v>63</v>
      </c>
      <c r="D362" s="193"/>
      <c r="E362" s="17">
        <v>0</v>
      </c>
      <c r="F362" s="12"/>
      <c r="G362" s="10">
        <f>(E362*100)/E365</f>
        <v>0</v>
      </c>
      <c r="H362" s="25">
        <v>0.5</v>
      </c>
      <c r="I362" s="29">
        <f t="shared" si="38"/>
        <v>0</v>
      </c>
      <c r="J362" s="11"/>
      <c r="K362" s="18"/>
    </row>
    <row r="363" spans="2:11">
      <c r="B363" s="26">
        <f t="shared" si="39"/>
        <v>7</v>
      </c>
      <c r="C363" s="192" t="s">
        <v>64</v>
      </c>
      <c r="D363" s="193"/>
      <c r="E363" s="19">
        <v>1</v>
      </c>
      <c r="F363" s="12"/>
      <c r="G363" s="10">
        <f>(E363*100)/E365</f>
        <v>33.333333333333336</v>
      </c>
      <c r="H363" s="25">
        <v>0.3</v>
      </c>
      <c r="I363" s="29">
        <f t="shared" si="38"/>
        <v>10</v>
      </c>
      <c r="J363" s="11"/>
      <c r="K363" s="18"/>
    </row>
    <row r="364" spans="2:11">
      <c r="B364" s="26">
        <f t="shared" si="39"/>
        <v>8</v>
      </c>
      <c r="C364" s="192" t="s">
        <v>65</v>
      </c>
      <c r="D364" s="193"/>
      <c r="E364" s="17">
        <v>0</v>
      </c>
      <c r="F364" s="12"/>
      <c r="G364" s="10">
        <f>(E364*100)/E365</f>
        <v>0</v>
      </c>
      <c r="H364" s="25">
        <v>0.6</v>
      </c>
      <c r="I364" s="29">
        <f t="shared" si="38"/>
        <v>0</v>
      </c>
      <c r="J364" s="11"/>
      <c r="K364" s="18"/>
    </row>
    <row r="365" spans="2:11">
      <c r="B365" s="177" t="s">
        <v>80</v>
      </c>
      <c r="C365" s="178"/>
      <c r="D365" s="179"/>
      <c r="E365" s="35">
        <v>3</v>
      </c>
      <c r="F365" s="180" t="s">
        <v>81</v>
      </c>
      <c r="G365" s="178"/>
      <c r="H365" s="179"/>
      <c r="I365" s="29">
        <f>SUM(I357:I364)</f>
        <v>30</v>
      </c>
      <c r="J365" s="6" t="s">
        <v>82</v>
      </c>
      <c r="K365" s="18"/>
    </row>
    <row r="366" spans="2:11" ht="11.25" customHeight="1">
      <c r="B366" s="181" t="s">
        <v>95</v>
      </c>
      <c r="C366" s="182"/>
      <c r="D366" s="182"/>
      <c r="E366" s="182"/>
      <c r="F366" s="182"/>
      <c r="G366" s="182"/>
      <c r="H366" s="183"/>
      <c r="I366" s="29" t="s">
        <v>83</v>
      </c>
      <c r="J366" s="6"/>
      <c r="K366" s="18"/>
    </row>
    <row r="367" spans="2:11">
      <c r="B367" s="184"/>
      <c r="C367" s="185"/>
      <c r="D367" s="185"/>
      <c r="E367" s="185"/>
      <c r="F367" s="185"/>
      <c r="G367" s="185"/>
      <c r="H367" s="186"/>
      <c r="I367" s="29" t="s">
        <v>84</v>
      </c>
      <c r="J367" s="6"/>
      <c r="K367" s="18"/>
    </row>
    <row r="368" spans="2:11" ht="11.25" customHeight="1" thickBot="1">
      <c r="B368" s="187"/>
      <c r="C368" s="188"/>
      <c r="D368" s="188"/>
      <c r="E368" s="188"/>
      <c r="F368" s="188"/>
      <c r="G368" s="188"/>
      <c r="H368" s="189"/>
      <c r="I368" s="32" t="s">
        <v>85</v>
      </c>
      <c r="J368" s="13"/>
      <c r="K368" s="18"/>
    </row>
    <row r="369" spans="2:11" ht="12" thickBot="1">
      <c r="K369" s="18"/>
    </row>
    <row r="370" spans="2:11">
      <c r="B370" s="194" t="s">
        <v>89</v>
      </c>
      <c r="C370" s="195"/>
      <c r="D370" s="195"/>
      <c r="E370" s="195"/>
      <c r="F370" s="195"/>
      <c r="G370" s="195"/>
      <c r="H370" s="195"/>
      <c r="I370" s="195"/>
      <c r="J370" s="196"/>
      <c r="K370" s="18">
        <v>15</v>
      </c>
    </row>
    <row r="371" spans="2:11">
      <c r="B371" s="197" t="s">
        <v>90</v>
      </c>
      <c r="C371" s="198"/>
      <c r="D371" s="199"/>
      <c r="E371" s="200" t="s">
        <v>91</v>
      </c>
      <c r="F371" s="198"/>
      <c r="G371" s="198"/>
      <c r="H371" s="199"/>
      <c r="I371" s="29" t="s">
        <v>92</v>
      </c>
      <c r="J371" s="6" t="s">
        <v>2</v>
      </c>
      <c r="K371" s="18"/>
    </row>
    <row r="372" spans="2:11" ht="11.25" customHeight="1">
      <c r="B372" s="197" t="s">
        <v>93</v>
      </c>
      <c r="C372" s="198"/>
      <c r="D372" s="199"/>
      <c r="E372" s="201" t="s">
        <v>46</v>
      </c>
      <c r="F372" s="202"/>
      <c r="G372" s="202"/>
      <c r="H372" s="203"/>
      <c r="I372" s="30" t="s">
        <v>66</v>
      </c>
      <c r="J372" s="7" t="s">
        <v>66</v>
      </c>
      <c r="K372" s="18"/>
    </row>
    <row r="373" spans="2:11">
      <c r="B373" s="204" t="s">
        <v>142</v>
      </c>
      <c r="C373" s="205"/>
      <c r="D373" s="205"/>
      <c r="E373" s="200" t="s">
        <v>94</v>
      </c>
      <c r="F373" s="198"/>
      <c r="G373" s="198"/>
      <c r="H373" s="199"/>
      <c r="I373" s="30" t="s">
        <v>129</v>
      </c>
      <c r="J373" s="31" t="s">
        <v>130</v>
      </c>
      <c r="K373" s="18"/>
    </row>
    <row r="374" spans="2:11" ht="11.25" customHeight="1">
      <c r="B374" s="9" t="s">
        <v>67</v>
      </c>
      <c r="C374" s="190" t="s">
        <v>68</v>
      </c>
      <c r="D374" s="191"/>
      <c r="E374" s="24" t="s">
        <v>69</v>
      </c>
      <c r="F374" s="24" t="s">
        <v>70</v>
      </c>
      <c r="G374" s="24" t="s">
        <v>71</v>
      </c>
      <c r="H374" s="23" t="s">
        <v>72</v>
      </c>
      <c r="I374" s="30" t="s">
        <v>73</v>
      </c>
      <c r="J374" s="8" t="s">
        <v>74</v>
      </c>
      <c r="K374" s="18"/>
    </row>
    <row r="375" spans="2:11" ht="11.25" customHeight="1">
      <c r="B375" s="26">
        <v>1</v>
      </c>
      <c r="C375" s="192" t="s">
        <v>75</v>
      </c>
      <c r="D375" s="193"/>
      <c r="E375" s="19">
        <v>1</v>
      </c>
      <c r="F375" s="25">
        <f>E375</f>
        <v>1</v>
      </c>
      <c r="G375" s="10">
        <f>(F375*100)/E383</f>
        <v>50</v>
      </c>
      <c r="H375" s="25">
        <v>0.2</v>
      </c>
      <c r="I375" s="29">
        <f t="shared" ref="I375:I382" si="40">H375*G375</f>
        <v>10</v>
      </c>
      <c r="J375" s="11"/>
      <c r="K375" s="18"/>
    </row>
    <row r="376" spans="2:11">
      <c r="B376" s="26">
        <f t="shared" ref="B376:B382" si="41">B375+1</f>
        <v>2</v>
      </c>
      <c r="C376" s="192" t="s">
        <v>76</v>
      </c>
      <c r="D376" s="193"/>
      <c r="E376" s="19">
        <v>0</v>
      </c>
      <c r="F376" s="25">
        <f>E376</f>
        <v>0</v>
      </c>
      <c r="G376" s="10">
        <f>(F376*100)/E383</f>
        <v>0</v>
      </c>
      <c r="H376" s="25">
        <v>0.5</v>
      </c>
      <c r="I376" s="29">
        <f t="shared" si="40"/>
        <v>0</v>
      </c>
      <c r="J376" s="11"/>
      <c r="K376" s="18"/>
    </row>
    <row r="377" spans="2:11" ht="11.25" customHeight="1">
      <c r="B377" s="26">
        <f t="shared" si="41"/>
        <v>3</v>
      </c>
      <c r="C377" s="192" t="s">
        <v>77</v>
      </c>
      <c r="D377" s="193"/>
      <c r="E377" s="17">
        <v>0</v>
      </c>
      <c r="F377" s="25">
        <f>E377</f>
        <v>0</v>
      </c>
      <c r="G377" s="10">
        <f>(F377*100)/E383</f>
        <v>0</v>
      </c>
      <c r="H377" s="25">
        <v>0.8</v>
      </c>
      <c r="I377" s="29">
        <f t="shared" si="40"/>
        <v>0</v>
      </c>
      <c r="J377" s="11"/>
      <c r="K377" s="18"/>
    </row>
    <row r="378" spans="2:11" ht="11.25" customHeight="1">
      <c r="B378" s="26">
        <f t="shared" si="41"/>
        <v>4</v>
      </c>
      <c r="C378" s="192" t="s">
        <v>78</v>
      </c>
      <c r="D378" s="193"/>
      <c r="E378" s="17">
        <v>0</v>
      </c>
      <c r="F378" s="12"/>
      <c r="G378" s="10">
        <f>(E378*100)/E383</f>
        <v>0</v>
      </c>
      <c r="H378" s="25">
        <v>0.9</v>
      </c>
      <c r="I378" s="29">
        <f t="shared" si="40"/>
        <v>0</v>
      </c>
      <c r="J378" s="11"/>
      <c r="K378" s="18"/>
    </row>
    <row r="379" spans="2:11" ht="11.25" customHeight="1">
      <c r="B379" s="26">
        <f t="shared" si="41"/>
        <v>5</v>
      </c>
      <c r="C379" s="192" t="s">
        <v>79</v>
      </c>
      <c r="D379" s="193"/>
      <c r="E379" s="17">
        <v>0</v>
      </c>
      <c r="F379" s="12"/>
      <c r="G379" s="10">
        <f>(E379*100)/E383</f>
        <v>0</v>
      </c>
      <c r="H379" s="25">
        <v>1</v>
      </c>
      <c r="I379" s="29">
        <f t="shared" si="40"/>
        <v>0</v>
      </c>
      <c r="J379" s="11"/>
      <c r="K379" s="18"/>
    </row>
    <row r="380" spans="2:11" ht="11.25" customHeight="1">
      <c r="B380" s="26">
        <f t="shared" si="41"/>
        <v>6</v>
      </c>
      <c r="C380" s="192" t="s">
        <v>63</v>
      </c>
      <c r="D380" s="193"/>
      <c r="E380" s="17">
        <v>0</v>
      </c>
      <c r="F380" s="12"/>
      <c r="G380" s="10">
        <f>(E380*100)/E383</f>
        <v>0</v>
      </c>
      <c r="H380" s="25">
        <v>0.5</v>
      </c>
      <c r="I380" s="29">
        <f t="shared" si="40"/>
        <v>0</v>
      </c>
      <c r="J380" s="11"/>
    </row>
    <row r="381" spans="2:11">
      <c r="B381" s="26">
        <f t="shared" si="41"/>
        <v>7</v>
      </c>
      <c r="C381" s="192" t="s">
        <v>64</v>
      </c>
      <c r="D381" s="193"/>
      <c r="E381" s="17">
        <v>0</v>
      </c>
      <c r="F381" s="12"/>
      <c r="G381" s="10">
        <f>(E381*100)/E383</f>
        <v>0</v>
      </c>
      <c r="H381" s="25">
        <v>0.3</v>
      </c>
      <c r="I381" s="29">
        <f t="shared" si="40"/>
        <v>0</v>
      </c>
      <c r="J381" s="11"/>
    </row>
    <row r="382" spans="2:11">
      <c r="B382" s="26">
        <f t="shared" si="41"/>
        <v>8</v>
      </c>
      <c r="C382" s="192" t="s">
        <v>65</v>
      </c>
      <c r="D382" s="193"/>
      <c r="E382" s="17">
        <v>0</v>
      </c>
      <c r="F382" s="12"/>
      <c r="G382" s="10">
        <f>(E382*100)/E383</f>
        <v>0</v>
      </c>
      <c r="H382" s="25">
        <v>0.6</v>
      </c>
      <c r="I382" s="29">
        <f t="shared" si="40"/>
        <v>0</v>
      </c>
      <c r="J382" s="11"/>
    </row>
    <row r="383" spans="2:11">
      <c r="B383" s="177" t="s">
        <v>80</v>
      </c>
      <c r="C383" s="178"/>
      <c r="D383" s="179"/>
      <c r="E383" s="35">
        <v>2</v>
      </c>
      <c r="F383" s="180" t="s">
        <v>81</v>
      </c>
      <c r="G383" s="178"/>
      <c r="H383" s="179"/>
      <c r="I383" s="29">
        <f>SUM(I375:I382)</f>
        <v>10</v>
      </c>
      <c r="J383" s="6" t="s">
        <v>82</v>
      </c>
    </row>
    <row r="384" spans="2:11" ht="11.25" customHeight="1">
      <c r="B384" s="181" t="s">
        <v>95</v>
      </c>
      <c r="C384" s="182"/>
      <c r="D384" s="182"/>
      <c r="E384" s="182"/>
      <c r="F384" s="182"/>
      <c r="G384" s="182"/>
      <c r="H384" s="183"/>
      <c r="I384" s="29" t="s">
        <v>83</v>
      </c>
      <c r="J384" s="6"/>
    </row>
    <row r="385" spans="2:11">
      <c r="B385" s="184"/>
      <c r="C385" s="185"/>
      <c r="D385" s="185"/>
      <c r="E385" s="185"/>
      <c r="F385" s="185"/>
      <c r="G385" s="185"/>
      <c r="H385" s="186"/>
      <c r="I385" s="29" t="s">
        <v>84</v>
      </c>
      <c r="J385" s="6"/>
    </row>
    <row r="386" spans="2:11" ht="11.25" customHeight="1" thickBot="1">
      <c r="B386" s="187"/>
      <c r="C386" s="188"/>
      <c r="D386" s="188"/>
      <c r="E386" s="188"/>
      <c r="F386" s="188"/>
      <c r="G386" s="188"/>
      <c r="H386" s="189"/>
      <c r="I386" s="32" t="s">
        <v>85</v>
      </c>
      <c r="J386" s="13"/>
    </row>
    <row r="387" spans="2:11" ht="12" thickBot="1"/>
    <row r="388" spans="2:11">
      <c r="B388" s="194" t="s">
        <v>89</v>
      </c>
      <c r="C388" s="195"/>
      <c r="D388" s="195"/>
      <c r="E388" s="195"/>
      <c r="F388" s="195"/>
      <c r="G388" s="195"/>
      <c r="H388" s="195"/>
      <c r="I388" s="195"/>
      <c r="J388" s="196"/>
      <c r="K388" s="16">
        <v>16</v>
      </c>
    </row>
    <row r="389" spans="2:11">
      <c r="B389" s="197" t="s">
        <v>90</v>
      </c>
      <c r="C389" s="198"/>
      <c r="D389" s="199"/>
      <c r="E389" s="200" t="s">
        <v>91</v>
      </c>
      <c r="F389" s="198"/>
      <c r="G389" s="198"/>
      <c r="H389" s="199"/>
      <c r="I389" s="29" t="s">
        <v>92</v>
      </c>
      <c r="J389" s="6" t="s">
        <v>2</v>
      </c>
    </row>
    <row r="390" spans="2:11" ht="11.25" customHeight="1">
      <c r="B390" s="197" t="s">
        <v>93</v>
      </c>
      <c r="C390" s="198"/>
      <c r="D390" s="199"/>
      <c r="E390" s="201" t="s">
        <v>46</v>
      </c>
      <c r="F390" s="202"/>
      <c r="G390" s="202"/>
      <c r="H390" s="203"/>
      <c r="I390" s="30" t="s">
        <v>66</v>
      </c>
      <c r="J390" s="7" t="s">
        <v>66</v>
      </c>
    </row>
    <row r="391" spans="2:11">
      <c r="B391" s="204" t="s">
        <v>142</v>
      </c>
      <c r="C391" s="205"/>
      <c r="D391" s="205"/>
      <c r="E391" s="200" t="s">
        <v>94</v>
      </c>
      <c r="F391" s="198"/>
      <c r="G391" s="198"/>
      <c r="H391" s="199"/>
      <c r="I391" s="30" t="s">
        <v>130</v>
      </c>
      <c r="J391" s="31" t="s">
        <v>131</v>
      </c>
    </row>
    <row r="392" spans="2:11" ht="11.25" customHeight="1">
      <c r="B392" s="9" t="s">
        <v>67</v>
      </c>
      <c r="C392" s="190" t="s">
        <v>68</v>
      </c>
      <c r="D392" s="191"/>
      <c r="E392" s="24" t="s">
        <v>69</v>
      </c>
      <c r="F392" s="24" t="s">
        <v>70</v>
      </c>
      <c r="G392" s="24" t="s">
        <v>71</v>
      </c>
      <c r="H392" s="23" t="s">
        <v>72</v>
      </c>
      <c r="I392" s="30" t="s">
        <v>73</v>
      </c>
      <c r="J392" s="8" t="s">
        <v>74</v>
      </c>
    </row>
    <row r="393" spans="2:11" ht="11.25" customHeight="1">
      <c r="B393" s="26">
        <v>1</v>
      </c>
      <c r="C393" s="192" t="s">
        <v>75</v>
      </c>
      <c r="D393" s="193"/>
      <c r="E393" s="19">
        <v>2</v>
      </c>
      <c r="F393" s="25">
        <f>E393</f>
        <v>2</v>
      </c>
      <c r="G393" s="10">
        <f>(F393*100)/E401</f>
        <v>66.666666666666671</v>
      </c>
      <c r="H393" s="25">
        <v>0.2</v>
      </c>
      <c r="I393" s="29">
        <f t="shared" ref="I393:I400" si="42">H393*G393</f>
        <v>13.333333333333336</v>
      </c>
      <c r="J393" s="11"/>
    </row>
    <row r="394" spans="2:11">
      <c r="B394" s="26">
        <f t="shared" ref="B394:B400" si="43">B393+1</f>
        <v>2</v>
      </c>
      <c r="C394" s="192" t="s">
        <v>76</v>
      </c>
      <c r="D394" s="193"/>
      <c r="E394" s="19">
        <v>0</v>
      </c>
      <c r="F394" s="25">
        <f>E394</f>
        <v>0</v>
      </c>
      <c r="G394" s="10">
        <f>(F394*100)/E401</f>
        <v>0</v>
      </c>
      <c r="H394" s="25">
        <v>0.5</v>
      </c>
      <c r="I394" s="29">
        <f t="shared" si="42"/>
        <v>0</v>
      </c>
      <c r="J394" s="11"/>
    </row>
    <row r="395" spans="2:11" ht="11.25" customHeight="1">
      <c r="B395" s="26">
        <f t="shared" si="43"/>
        <v>3</v>
      </c>
      <c r="C395" s="192" t="s">
        <v>77</v>
      </c>
      <c r="D395" s="193"/>
      <c r="E395" s="17">
        <v>0</v>
      </c>
      <c r="F395" s="25">
        <f>E395</f>
        <v>0</v>
      </c>
      <c r="G395" s="10">
        <f>(F395*100)/E401</f>
        <v>0</v>
      </c>
      <c r="H395" s="25">
        <v>0.8</v>
      </c>
      <c r="I395" s="29">
        <f t="shared" si="42"/>
        <v>0</v>
      </c>
      <c r="J395" s="11"/>
      <c r="K395" s="18"/>
    </row>
    <row r="396" spans="2:11" ht="11.25" customHeight="1">
      <c r="B396" s="26">
        <f t="shared" si="43"/>
        <v>4</v>
      </c>
      <c r="C396" s="192" t="s">
        <v>78</v>
      </c>
      <c r="D396" s="193"/>
      <c r="E396" s="17">
        <v>0</v>
      </c>
      <c r="F396" s="12"/>
      <c r="G396" s="10">
        <f>(E396*100)/E401</f>
        <v>0</v>
      </c>
      <c r="H396" s="25">
        <v>0.9</v>
      </c>
      <c r="I396" s="29">
        <f t="shared" si="42"/>
        <v>0</v>
      </c>
      <c r="J396" s="11"/>
      <c r="K396" s="18"/>
    </row>
    <row r="397" spans="2:11" ht="11.25" customHeight="1">
      <c r="B397" s="26">
        <f t="shared" si="43"/>
        <v>5</v>
      </c>
      <c r="C397" s="192" t="s">
        <v>79</v>
      </c>
      <c r="D397" s="193"/>
      <c r="E397" s="17">
        <v>0</v>
      </c>
      <c r="F397" s="12"/>
      <c r="G397" s="10">
        <f>(E397*100)/E401</f>
        <v>0</v>
      </c>
      <c r="H397" s="25">
        <v>1</v>
      </c>
      <c r="I397" s="29">
        <f t="shared" si="42"/>
        <v>0</v>
      </c>
      <c r="J397" s="11"/>
      <c r="K397" s="18"/>
    </row>
    <row r="398" spans="2:11" ht="11.25" customHeight="1">
      <c r="B398" s="26">
        <f t="shared" si="43"/>
        <v>6</v>
      </c>
      <c r="C398" s="192" t="s">
        <v>63</v>
      </c>
      <c r="D398" s="193"/>
      <c r="E398" s="17">
        <v>0</v>
      </c>
      <c r="F398" s="12"/>
      <c r="G398" s="10">
        <f>(E398*100)/E401</f>
        <v>0</v>
      </c>
      <c r="H398" s="25">
        <v>0.5</v>
      </c>
      <c r="I398" s="29">
        <f t="shared" si="42"/>
        <v>0</v>
      </c>
      <c r="J398" s="11"/>
      <c r="K398" s="18"/>
    </row>
    <row r="399" spans="2:11">
      <c r="B399" s="26">
        <f t="shared" si="43"/>
        <v>7</v>
      </c>
      <c r="C399" s="192" t="s">
        <v>64</v>
      </c>
      <c r="D399" s="193"/>
      <c r="E399" s="17">
        <v>0</v>
      </c>
      <c r="F399" s="12"/>
      <c r="G399" s="10">
        <f>(E399*100)/E401</f>
        <v>0</v>
      </c>
      <c r="H399" s="25">
        <v>0.3</v>
      </c>
      <c r="I399" s="29">
        <f t="shared" si="42"/>
        <v>0</v>
      </c>
      <c r="J399" s="11"/>
      <c r="K399" s="18"/>
    </row>
    <row r="400" spans="2:11">
      <c r="B400" s="26">
        <f t="shared" si="43"/>
        <v>8</v>
      </c>
      <c r="C400" s="192" t="s">
        <v>65</v>
      </c>
      <c r="D400" s="193"/>
      <c r="E400" s="19">
        <v>1</v>
      </c>
      <c r="F400" s="12"/>
      <c r="G400" s="10">
        <f>(E400*100)/E401</f>
        <v>33.333333333333336</v>
      </c>
      <c r="H400" s="25">
        <v>0.6</v>
      </c>
      <c r="I400" s="29">
        <f t="shared" si="42"/>
        <v>20</v>
      </c>
      <c r="J400" s="11"/>
      <c r="K400" s="18"/>
    </row>
    <row r="401" spans="2:11">
      <c r="B401" s="177" t="s">
        <v>80</v>
      </c>
      <c r="C401" s="178"/>
      <c r="D401" s="179"/>
      <c r="E401" s="35">
        <v>3</v>
      </c>
      <c r="F401" s="180" t="s">
        <v>81</v>
      </c>
      <c r="G401" s="178"/>
      <c r="H401" s="179"/>
      <c r="I401" s="29">
        <f>SUM(I393:I400)</f>
        <v>33.333333333333336</v>
      </c>
      <c r="J401" s="6" t="s">
        <v>82</v>
      </c>
      <c r="K401" s="18"/>
    </row>
    <row r="402" spans="2:11" ht="11.25" customHeight="1">
      <c r="B402" s="181" t="s">
        <v>95</v>
      </c>
      <c r="C402" s="182"/>
      <c r="D402" s="182"/>
      <c r="E402" s="182"/>
      <c r="F402" s="182"/>
      <c r="G402" s="182"/>
      <c r="H402" s="183"/>
      <c r="I402" s="29" t="s">
        <v>83</v>
      </c>
      <c r="J402" s="6"/>
      <c r="K402" s="18"/>
    </row>
    <row r="403" spans="2:11">
      <c r="B403" s="184"/>
      <c r="C403" s="185"/>
      <c r="D403" s="185"/>
      <c r="E403" s="185"/>
      <c r="F403" s="185"/>
      <c r="G403" s="185"/>
      <c r="H403" s="186"/>
      <c r="I403" s="29" t="s">
        <v>84</v>
      </c>
      <c r="J403" s="6"/>
      <c r="K403" s="18"/>
    </row>
    <row r="404" spans="2:11" ht="11.25" customHeight="1" thickBot="1">
      <c r="B404" s="187"/>
      <c r="C404" s="188"/>
      <c r="D404" s="188"/>
      <c r="E404" s="188"/>
      <c r="F404" s="188"/>
      <c r="G404" s="188"/>
      <c r="H404" s="189"/>
      <c r="I404" s="32" t="s">
        <v>85</v>
      </c>
      <c r="J404" s="13"/>
      <c r="K404" s="18"/>
    </row>
    <row r="405" spans="2:11" ht="12" thickBot="1">
      <c r="K405" s="18"/>
    </row>
    <row r="406" spans="2:11">
      <c r="B406" s="194" t="s">
        <v>89</v>
      </c>
      <c r="C406" s="195"/>
      <c r="D406" s="195"/>
      <c r="E406" s="195"/>
      <c r="F406" s="195"/>
      <c r="G406" s="195"/>
      <c r="H406" s="195"/>
      <c r="I406" s="195"/>
      <c r="J406" s="196"/>
      <c r="K406" s="18">
        <v>17</v>
      </c>
    </row>
    <row r="407" spans="2:11">
      <c r="B407" s="197" t="s">
        <v>90</v>
      </c>
      <c r="C407" s="198"/>
      <c r="D407" s="199"/>
      <c r="E407" s="200" t="s">
        <v>91</v>
      </c>
      <c r="F407" s="198"/>
      <c r="G407" s="198"/>
      <c r="H407" s="199"/>
      <c r="I407" s="29" t="s">
        <v>92</v>
      </c>
      <c r="J407" s="6" t="s">
        <v>2</v>
      </c>
      <c r="K407" s="18"/>
    </row>
    <row r="408" spans="2:11">
      <c r="B408" s="197" t="s">
        <v>93</v>
      </c>
      <c r="C408" s="198"/>
      <c r="D408" s="199"/>
      <c r="E408" s="201" t="s">
        <v>46</v>
      </c>
      <c r="F408" s="202"/>
      <c r="G408" s="202"/>
      <c r="H408" s="203"/>
      <c r="I408" s="30" t="s">
        <v>66</v>
      </c>
      <c r="J408" s="7" t="s">
        <v>66</v>
      </c>
      <c r="K408" s="18"/>
    </row>
    <row r="409" spans="2:11">
      <c r="B409" s="204" t="s">
        <v>142</v>
      </c>
      <c r="C409" s="205"/>
      <c r="D409" s="205"/>
      <c r="E409" s="200" t="s">
        <v>94</v>
      </c>
      <c r="F409" s="198"/>
      <c r="G409" s="198"/>
      <c r="H409" s="199"/>
      <c r="I409" s="30" t="s">
        <v>131</v>
      </c>
      <c r="J409" s="31" t="s">
        <v>132</v>
      </c>
      <c r="K409" s="18"/>
    </row>
    <row r="410" spans="2:11" ht="11.25" customHeight="1">
      <c r="B410" s="9" t="s">
        <v>67</v>
      </c>
      <c r="C410" s="190" t="s">
        <v>68</v>
      </c>
      <c r="D410" s="191"/>
      <c r="E410" s="40" t="s">
        <v>69</v>
      </c>
      <c r="F410" s="40" t="s">
        <v>70</v>
      </c>
      <c r="G410" s="40" t="s">
        <v>71</v>
      </c>
      <c r="H410" s="37" t="s">
        <v>72</v>
      </c>
      <c r="I410" s="30" t="s">
        <v>73</v>
      </c>
      <c r="J410" s="8" t="s">
        <v>74</v>
      </c>
      <c r="K410" s="18"/>
    </row>
    <row r="411" spans="2:11">
      <c r="B411" s="38">
        <v>1</v>
      </c>
      <c r="C411" s="192" t="s">
        <v>75</v>
      </c>
      <c r="D411" s="193"/>
      <c r="E411" s="19">
        <v>1</v>
      </c>
      <c r="F411" s="39">
        <f>E411</f>
        <v>1</v>
      </c>
      <c r="G411" s="10">
        <f>(F411*100)/E419</f>
        <v>33.333333333333336</v>
      </c>
      <c r="H411" s="39">
        <v>0.2</v>
      </c>
      <c r="I411" s="29">
        <f t="shared" ref="I411:I418" si="44">H411*G411</f>
        <v>6.6666666666666679</v>
      </c>
      <c r="J411" s="11"/>
      <c r="K411" s="18"/>
    </row>
    <row r="412" spans="2:11">
      <c r="B412" s="38">
        <f t="shared" ref="B412:B418" si="45">B411+1</f>
        <v>2</v>
      </c>
      <c r="C412" s="192" t="s">
        <v>76</v>
      </c>
      <c r="D412" s="193"/>
      <c r="E412" s="19">
        <v>0</v>
      </c>
      <c r="F412" s="39">
        <f>E412</f>
        <v>0</v>
      </c>
      <c r="G412" s="10">
        <f>(F412*100)/E419</f>
        <v>0</v>
      </c>
      <c r="H412" s="39">
        <v>0.5</v>
      </c>
      <c r="I412" s="29">
        <f t="shared" si="44"/>
        <v>0</v>
      </c>
      <c r="J412" s="11"/>
      <c r="K412" s="18"/>
    </row>
    <row r="413" spans="2:11" ht="11.25" customHeight="1">
      <c r="B413" s="38">
        <f t="shared" si="45"/>
        <v>3</v>
      </c>
      <c r="C413" s="192" t="s">
        <v>77</v>
      </c>
      <c r="D413" s="193"/>
      <c r="E413" s="19">
        <v>1</v>
      </c>
      <c r="F413" s="39">
        <f>E413</f>
        <v>1</v>
      </c>
      <c r="G413" s="10">
        <f>(F413*100)/E419</f>
        <v>33.333333333333336</v>
      </c>
      <c r="H413" s="39">
        <v>0.8</v>
      </c>
      <c r="I413" s="29">
        <f t="shared" si="44"/>
        <v>26.666666666666671</v>
      </c>
      <c r="J413" s="11"/>
      <c r="K413" s="18"/>
    </row>
    <row r="414" spans="2:11">
      <c r="B414" s="38">
        <f t="shared" si="45"/>
        <v>4</v>
      </c>
      <c r="C414" s="192" t="s">
        <v>78</v>
      </c>
      <c r="D414" s="193"/>
      <c r="E414" s="17">
        <v>0</v>
      </c>
      <c r="F414" s="12"/>
      <c r="G414" s="10">
        <f>(E414*100)/E419</f>
        <v>0</v>
      </c>
      <c r="H414" s="39">
        <v>0.9</v>
      </c>
      <c r="I414" s="29">
        <f t="shared" si="44"/>
        <v>0</v>
      </c>
      <c r="J414" s="11"/>
      <c r="K414" s="18"/>
    </row>
    <row r="415" spans="2:11" ht="11.25" customHeight="1">
      <c r="B415" s="38">
        <f t="shared" si="45"/>
        <v>5</v>
      </c>
      <c r="C415" s="192" t="s">
        <v>79</v>
      </c>
      <c r="D415" s="193"/>
      <c r="E415" s="17">
        <v>0</v>
      </c>
      <c r="F415" s="12"/>
      <c r="G415" s="10">
        <f>(E415*100)/E419</f>
        <v>0</v>
      </c>
      <c r="H415" s="39">
        <v>1</v>
      </c>
      <c r="I415" s="29">
        <f t="shared" si="44"/>
        <v>0</v>
      </c>
      <c r="J415" s="11"/>
      <c r="K415" s="18"/>
    </row>
    <row r="416" spans="2:11" ht="11.25" customHeight="1">
      <c r="B416" s="38">
        <f t="shared" si="45"/>
        <v>6</v>
      </c>
      <c r="C416" s="192" t="s">
        <v>63</v>
      </c>
      <c r="D416" s="193"/>
      <c r="E416" s="17">
        <v>0</v>
      </c>
      <c r="F416" s="12"/>
      <c r="G416" s="10">
        <f>(E416*100)/E419</f>
        <v>0</v>
      </c>
      <c r="H416" s="39">
        <v>0.5</v>
      </c>
      <c r="I416" s="29">
        <f t="shared" si="44"/>
        <v>0</v>
      </c>
      <c r="J416" s="11"/>
    </row>
    <row r="417" spans="2:11">
      <c r="B417" s="38">
        <f t="shared" si="45"/>
        <v>7</v>
      </c>
      <c r="C417" s="192" t="s">
        <v>64</v>
      </c>
      <c r="D417" s="193"/>
      <c r="E417" s="17">
        <v>0</v>
      </c>
      <c r="F417" s="12"/>
      <c r="G417" s="10">
        <f>(E417*100)/E419</f>
        <v>0</v>
      </c>
      <c r="H417" s="39">
        <v>0.3</v>
      </c>
      <c r="I417" s="29">
        <f t="shared" si="44"/>
        <v>0</v>
      </c>
      <c r="J417" s="11"/>
    </row>
    <row r="418" spans="2:11">
      <c r="B418" s="38">
        <f t="shared" si="45"/>
        <v>8</v>
      </c>
      <c r="C418" s="192" t="s">
        <v>65</v>
      </c>
      <c r="D418" s="193"/>
      <c r="E418" s="17">
        <v>0</v>
      </c>
      <c r="F418" s="12"/>
      <c r="G418" s="10">
        <f>(E418*100)/E419</f>
        <v>0</v>
      </c>
      <c r="H418" s="39">
        <v>0.6</v>
      </c>
      <c r="I418" s="29">
        <f t="shared" si="44"/>
        <v>0</v>
      </c>
      <c r="J418" s="11"/>
    </row>
    <row r="419" spans="2:11">
      <c r="B419" s="177" t="s">
        <v>80</v>
      </c>
      <c r="C419" s="178"/>
      <c r="D419" s="179"/>
      <c r="E419" s="35">
        <v>3</v>
      </c>
      <c r="F419" s="180" t="s">
        <v>81</v>
      </c>
      <c r="G419" s="178"/>
      <c r="H419" s="179"/>
      <c r="I419" s="29">
        <f>SUM(I411:I418)</f>
        <v>33.333333333333343</v>
      </c>
      <c r="J419" s="6" t="s">
        <v>82</v>
      </c>
    </row>
    <row r="420" spans="2:11">
      <c r="B420" s="181" t="s">
        <v>95</v>
      </c>
      <c r="C420" s="182"/>
      <c r="D420" s="182"/>
      <c r="E420" s="182"/>
      <c r="F420" s="182"/>
      <c r="G420" s="182"/>
      <c r="H420" s="183"/>
      <c r="I420" s="29" t="s">
        <v>83</v>
      </c>
      <c r="J420" s="6"/>
    </row>
    <row r="421" spans="2:11">
      <c r="B421" s="184"/>
      <c r="C421" s="185"/>
      <c r="D421" s="185"/>
      <c r="E421" s="185"/>
      <c r="F421" s="185"/>
      <c r="G421" s="185"/>
      <c r="H421" s="186"/>
      <c r="I421" s="29" t="s">
        <v>84</v>
      </c>
      <c r="J421" s="6"/>
    </row>
    <row r="422" spans="2:11" ht="11.25" customHeight="1" thickBot="1">
      <c r="B422" s="187"/>
      <c r="C422" s="188"/>
      <c r="D422" s="188"/>
      <c r="E422" s="188"/>
      <c r="F422" s="188"/>
      <c r="G422" s="188"/>
      <c r="H422" s="189"/>
      <c r="I422" s="32" t="s">
        <v>85</v>
      </c>
      <c r="J422" s="13"/>
    </row>
    <row r="423" spans="2:11" ht="12" thickBot="1"/>
    <row r="424" spans="2:11">
      <c r="B424" s="194" t="s">
        <v>89</v>
      </c>
      <c r="C424" s="195"/>
      <c r="D424" s="195"/>
      <c r="E424" s="195"/>
      <c r="F424" s="195"/>
      <c r="G424" s="195"/>
      <c r="H424" s="195"/>
      <c r="I424" s="195"/>
      <c r="J424" s="196"/>
      <c r="K424" s="16">
        <v>18</v>
      </c>
    </row>
    <row r="425" spans="2:11">
      <c r="B425" s="197" t="s">
        <v>90</v>
      </c>
      <c r="C425" s="198"/>
      <c r="D425" s="199"/>
      <c r="E425" s="200" t="s">
        <v>91</v>
      </c>
      <c r="F425" s="198"/>
      <c r="G425" s="198"/>
      <c r="H425" s="199"/>
      <c r="I425" s="29" t="s">
        <v>92</v>
      </c>
      <c r="J425" s="6" t="s">
        <v>2</v>
      </c>
    </row>
    <row r="426" spans="2:11">
      <c r="B426" s="197" t="s">
        <v>93</v>
      </c>
      <c r="C426" s="198"/>
      <c r="D426" s="199"/>
      <c r="E426" s="201" t="s">
        <v>46</v>
      </c>
      <c r="F426" s="202"/>
      <c r="G426" s="202"/>
      <c r="H426" s="203"/>
      <c r="I426" s="30" t="s">
        <v>66</v>
      </c>
      <c r="J426" s="7" t="s">
        <v>66</v>
      </c>
    </row>
    <row r="427" spans="2:11">
      <c r="B427" s="204" t="s">
        <v>142</v>
      </c>
      <c r="C427" s="205"/>
      <c r="D427" s="205"/>
      <c r="E427" s="200" t="s">
        <v>94</v>
      </c>
      <c r="F427" s="198"/>
      <c r="G427" s="198"/>
      <c r="H427" s="199"/>
      <c r="I427" s="30" t="s">
        <v>132</v>
      </c>
      <c r="J427" s="31" t="s">
        <v>133</v>
      </c>
    </row>
    <row r="428" spans="2:11" ht="11.25" customHeight="1">
      <c r="B428" s="9" t="s">
        <v>67</v>
      </c>
      <c r="C428" s="190" t="s">
        <v>68</v>
      </c>
      <c r="D428" s="191"/>
      <c r="E428" s="40" t="s">
        <v>69</v>
      </c>
      <c r="F428" s="40" t="s">
        <v>70</v>
      </c>
      <c r="G428" s="40" t="s">
        <v>71</v>
      </c>
      <c r="H428" s="37" t="s">
        <v>72</v>
      </c>
      <c r="I428" s="30" t="s">
        <v>73</v>
      </c>
      <c r="J428" s="8" t="s">
        <v>74</v>
      </c>
    </row>
    <row r="429" spans="2:11">
      <c r="B429" s="38">
        <v>1</v>
      </c>
      <c r="C429" s="192" t="s">
        <v>75</v>
      </c>
      <c r="D429" s="193"/>
      <c r="E429" s="19">
        <v>1</v>
      </c>
      <c r="F429" s="39">
        <f>E429</f>
        <v>1</v>
      </c>
      <c r="G429" s="10">
        <f>(F429*100)/E437</f>
        <v>50</v>
      </c>
      <c r="H429" s="39">
        <v>0.2</v>
      </c>
      <c r="I429" s="29">
        <f t="shared" ref="I429:I436" si="46">H429*G429</f>
        <v>10</v>
      </c>
      <c r="J429" s="11"/>
    </row>
    <row r="430" spans="2:11">
      <c r="B430" s="38">
        <f t="shared" ref="B430:B436" si="47">B429+1</f>
        <v>2</v>
      </c>
      <c r="C430" s="192" t="s">
        <v>76</v>
      </c>
      <c r="D430" s="193"/>
      <c r="E430" s="19">
        <v>0</v>
      </c>
      <c r="F430" s="39">
        <f>E430</f>
        <v>0</v>
      </c>
      <c r="G430" s="10">
        <f>(F430*100)/E437</f>
        <v>0</v>
      </c>
      <c r="H430" s="39">
        <v>0.5</v>
      </c>
      <c r="I430" s="29">
        <f t="shared" si="46"/>
        <v>0</v>
      </c>
      <c r="J430" s="11"/>
    </row>
    <row r="431" spans="2:11" ht="11.25" customHeight="1">
      <c r="B431" s="38">
        <f t="shared" si="47"/>
        <v>3</v>
      </c>
      <c r="C431" s="192" t="s">
        <v>77</v>
      </c>
      <c r="D431" s="193"/>
      <c r="E431" s="19">
        <v>1</v>
      </c>
      <c r="F431" s="39">
        <f>E431</f>
        <v>1</v>
      </c>
      <c r="G431" s="10">
        <f>(F431*100)/E437</f>
        <v>50</v>
      </c>
      <c r="H431" s="39">
        <v>0.8</v>
      </c>
      <c r="I431" s="29">
        <f t="shared" si="46"/>
        <v>40</v>
      </c>
      <c r="J431" s="11"/>
      <c r="K431" s="18"/>
    </row>
    <row r="432" spans="2:11">
      <c r="B432" s="38">
        <f t="shared" si="47"/>
        <v>4</v>
      </c>
      <c r="C432" s="192" t="s">
        <v>78</v>
      </c>
      <c r="D432" s="193"/>
      <c r="E432" s="17">
        <v>0</v>
      </c>
      <c r="F432" s="12"/>
      <c r="G432" s="10">
        <f>(E432*100)/E437</f>
        <v>0</v>
      </c>
      <c r="H432" s="39">
        <v>0.9</v>
      </c>
      <c r="I432" s="29">
        <f t="shared" si="46"/>
        <v>0</v>
      </c>
      <c r="J432" s="11"/>
      <c r="K432" s="18"/>
    </row>
    <row r="433" spans="2:11" ht="11.25" customHeight="1">
      <c r="B433" s="38">
        <f t="shared" si="47"/>
        <v>5</v>
      </c>
      <c r="C433" s="192" t="s">
        <v>79</v>
      </c>
      <c r="D433" s="193"/>
      <c r="E433" s="17">
        <v>0</v>
      </c>
      <c r="F433" s="12"/>
      <c r="G433" s="10">
        <f>(E433*100)/E437</f>
        <v>0</v>
      </c>
      <c r="H433" s="39">
        <v>1</v>
      </c>
      <c r="I433" s="29">
        <f t="shared" si="46"/>
        <v>0</v>
      </c>
      <c r="J433" s="11"/>
      <c r="K433" s="18"/>
    </row>
    <row r="434" spans="2:11" ht="11.25" customHeight="1">
      <c r="B434" s="38">
        <f t="shared" si="47"/>
        <v>6</v>
      </c>
      <c r="C434" s="192" t="s">
        <v>63</v>
      </c>
      <c r="D434" s="193"/>
      <c r="E434" s="17">
        <v>0</v>
      </c>
      <c r="F434" s="12"/>
      <c r="G434" s="10">
        <f>(E434*100)/E437</f>
        <v>0</v>
      </c>
      <c r="H434" s="39">
        <v>0.5</v>
      </c>
      <c r="I434" s="29">
        <f t="shared" si="46"/>
        <v>0</v>
      </c>
      <c r="J434" s="11"/>
      <c r="K434" s="18"/>
    </row>
    <row r="435" spans="2:11">
      <c r="B435" s="38">
        <f t="shared" si="47"/>
        <v>7</v>
      </c>
      <c r="C435" s="192" t="s">
        <v>64</v>
      </c>
      <c r="D435" s="193"/>
      <c r="E435" s="17">
        <v>0</v>
      </c>
      <c r="F435" s="12"/>
      <c r="G435" s="10">
        <f>(E435*100)/E437</f>
        <v>0</v>
      </c>
      <c r="H435" s="39">
        <v>0.3</v>
      </c>
      <c r="I435" s="29">
        <f t="shared" si="46"/>
        <v>0</v>
      </c>
      <c r="J435" s="11"/>
      <c r="K435" s="18"/>
    </row>
    <row r="436" spans="2:11">
      <c r="B436" s="38">
        <f t="shared" si="47"/>
        <v>8</v>
      </c>
      <c r="C436" s="192" t="s">
        <v>65</v>
      </c>
      <c r="D436" s="193"/>
      <c r="E436" s="17">
        <v>0</v>
      </c>
      <c r="F436" s="12"/>
      <c r="G436" s="10">
        <f>(E436*100)/E437</f>
        <v>0</v>
      </c>
      <c r="H436" s="39">
        <v>0.6</v>
      </c>
      <c r="I436" s="29">
        <f t="shared" si="46"/>
        <v>0</v>
      </c>
      <c r="J436" s="11"/>
      <c r="K436" s="18"/>
    </row>
    <row r="437" spans="2:11">
      <c r="B437" s="177" t="s">
        <v>80</v>
      </c>
      <c r="C437" s="178"/>
      <c r="D437" s="179"/>
      <c r="E437" s="35">
        <v>2</v>
      </c>
      <c r="F437" s="180" t="s">
        <v>81</v>
      </c>
      <c r="G437" s="178"/>
      <c r="H437" s="179"/>
      <c r="I437" s="29">
        <f>SUM(I429:I436)</f>
        <v>50</v>
      </c>
      <c r="J437" s="6" t="s">
        <v>82</v>
      </c>
      <c r="K437" s="18"/>
    </row>
    <row r="438" spans="2:11">
      <c r="B438" s="181" t="s">
        <v>95</v>
      </c>
      <c r="C438" s="182"/>
      <c r="D438" s="182"/>
      <c r="E438" s="182"/>
      <c r="F438" s="182"/>
      <c r="G438" s="182"/>
      <c r="H438" s="183"/>
      <c r="I438" s="29" t="s">
        <v>83</v>
      </c>
      <c r="J438" s="6"/>
      <c r="K438" s="18"/>
    </row>
    <row r="439" spans="2:11">
      <c r="B439" s="184"/>
      <c r="C439" s="185"/>
      <c r="D439" s="185"/>
      <c r="E439" s="185"/>
      <c r="F439" s="185"/>
      <c r="G439" s="185"/>
      <c r="H439" s="186"/>
      <c r="I439" s="29" t="s">
        <v>84</v>
      </c>
      <c r="J439" s="6"/>
      <c r="K439" s="18"/>
    </row>
    <row r="440" spans="2:11" ht="11.25" customHeight="1" thickBot="1">
      <c r="B440" s="187"/>
      <c r="C440" s="188"/>
      <c r="D440" s="188"/>
      <c r="E440" s="188"/>
      <c r="F440" s="188"/>
      <c r="G440" s="188"/>
      <c r="H440" s="189"/>
      <c r="I440" s="32" t="s">
        <v>85</v>
      </c>
      <c r="J440" s="13"/>
      <c r="K440" s="18"/>
    </row>
    <row r="441" spans="2:11" ht="12" thickBot="1">
      <c r="K441" s="18"/>
    </row>
    <row r="442" spans="2:11">
      <c r="B442" s="194" t="s">
        <v>89</v>
      </c>
      <c r="C442" s="195"/>
      <c r="D442" s="195"/>
      <c r="E442" s="195"/>
      <c r="F442" s="195"/>
      <c r="G442" s="195"/>
      <c r="H442" s="195"/>
      <c r="I442" s="195"/>
      <c r="J442" s="196"/>
      <c r="K442" s="18">
        <v>19</v>
      </c>
    </row>
    <row r="443" spans="2:11">
      <c r="B443" s="197" t="s">
        <v>90</v>
      </c>
      <c r="C443" s="198"/>
      <c r="D443" s="199"/>
      <c r="E443" s="200" t="s">
        <v>91</v>
      </c>
      <c r="F443" s="198"/>
      <c r="G443" s="198"/>
      <c r="H443" s="199"/>
      <c r="I443" s="29" t="s">
        <v>92</v>
      </c>
      <c r="J443" s="6" t="s">
        <v>2</v>
      </c>
      <c r="K443" s="18"/>
    </row>
    <row r="444" spans="2:11">
      <c r="B444" s="197" t="s">
        <v>93</v>
      </c>
      <c r="C444" s="198"/>
      <c r="D444" s="199"/>
      <c r="E444" s="201" t="s">
        <v>46</v>
      </c>
      <c r="F444" s="202"/>
      <c r="G444" s="202"/>
      <c r="H444" s="203"/>
      <c r="I444" s="30" t="s">
        <v>66</v>
      </c>
      <c r="J444" s="7" t="s">
        <v>66</v>
      </c>
      <c r="K444" s="18"/>
    </row>
    <row r="445" spans="2:11">
      <c r="B445" s="204" t="s">
        <v>142</v>
      </c>
      <c r="C445" s="205"/>
      <c r="D445" s="205"/>
      <c r="E445" s="200" t="s">
        <v>94</v>
      </c>
      <c r="F445" s="198"/>
      <c r="G445" s="198"/>
      <c r="H445" s="199"/>
      <c r="I445" s="30" t="s">
        <v>133</v>
      </c>
      <c r="J445" s="31" t="s">
        <v>134</v>
      </c>
      <c r="K445" s="18"/>
    </row>
    <row r="446" spans="2:11" ht="11.25" customHeight="1">
      <c r="B446" s="9" t="s">
        <v>67</v>
      </c>
      <c r="C446" s="190" t="s">
        <v>68</v>
      </c>
      <c r="D446" s="191"/>
      <c r="E446" s="40" t="s">
        <v>69</v>
      </c>
      <c r="F446" s="40" t="s">
        <v>70</v>
      </c>
      <c r="G446" s="40" t="s">
        <v>71</v>
      </c>
      <c r="H446" s="37" t="s">
        <v>72</v>
      </c>
      <c r="I446" s="30" t="s">
        <v>73</v>
      </c>
      <c r="J446" s="8" t="s">
        <v>74</v>
      </c>
      <c r="K446" s="18"/>
    </row>
    <row r="447" spans="2:11">
      <c r="B447" s="38">
        <v>1</v>
      </c>
      <c r="C447" s="192" t="s">
        <v>75</v>
      </c>
      <c r="D447" s="193"/>
      <c r="E447" s="19">
        <v>1</v>
      </c>
      <c r="F447" s="39">
        <f>E447</f>
        <v>1</v>
      </c>
      <c r="G447" s="10">
        <f>(F447*100)/E455</f>
        <v>50</v>
      </c>
      <c r="H447" s="39">
        <v>0.2</v>
      </c>
      <c r="I447" s="29">
        <f t="shared" ref="I447:I454" si="48">H447*G447</f>
        <v>10</v>
      </c>
      <c r="J447" s="11"/>
      <c r="K447" s="18"/>
    </row>
    <row r="448" spans="2:11">
      <c r="B448" s="38">
        <f t="shared" ref="B448:B454" si="49">B447+1</f>
        <v>2</v>
      </c>
      <c r="C448" s="192" t="s">
        <v>76</v>
      </c>
      <c r="D448" s="193"/>
      <c r="E448" s="19">
        <v>0</v>
      </c>
      <c r="F448" s="39">
        <f>E448</f>
        <v>0</v>
      </c>
      <c r="G448" s="10">
        <f>(F448*100)/E455</f>
        <v>0</v>
      </c>
      <c r="H448" s="39">
        <v>0.5</v>
      </c>
      <c r="I448" s="29">
        <f t="shared" si="48"/>
        <v>0</v>
      </c>
      <c r="J448" s="11"/>
      <c r="K448" s="18"/>
    </row>
    <row r="449" spans="2:14" ht="11.25" customHeight="1">
      <c r="B449" s="38">
        <f t="shared" si="49"/>
        <v>3</v>
      </c>
      <c r="C449" s="192" t="s">
        <v>77</v>
      </c>
      <c r="D449" s="193"/>
      <c r="E449" s="17">
        <v>0</v>
      </c>
      <c r="F449" s="39">
        <f>E449</f>
        <v>0</v>
      </c>
      <c r="G449" s="10">
        <f>(F449*100)/E455</f>
        <v>0</v>
      </c>
      <c r="H449" s="39">
        <v>0.8</v>
      </c>
      <c r="I449" s="29">
        <f t="shared" si="48"/>
        <v>0</v>
      </c>
      <c r="J449" s="11"/>
      <c r="K449" s="18"/>
    </row>
    <row r="450" spans="2:14">
      <c r="B450" s="38">
        <f t="shared" si="49"/>
        <v>4</v>
      </c>
      <c r="C450" s="192" t="s">
        <v>78</v>
      </c>
      <c r="D450" s="193"/>
      <c r="E450" s="17">
        <v>0</v>
      </c>
      <c r="F450" s="12"/>
      <c r="G450" s="10">
        <f>(E450*100)/E455</f>
        <v>0</v>
      </c>
      <c r="H450" s="39">
        <v>0.9</v>
      </c>
      <c r="I450" s="29">
        <f t="shared" si="48"/>
        <v>0</v>
      </c>
      <c r="J450" s="11"/>
      <c r="K450" s="18"/>
    </row>
    <row r="451" spans="2:14" ht="11.25" customHeight="1">
      <c r="B451" s="38">
        <f t="shared" si="49"/>
        <v>5</v>
      </c>
      <c r="C451" s="192" t="s">
        <v>79</v>
      </c>
      <c r="D451" s="193"/>
      <c r="E451" s="17">
        <v>0</v>
      </c>
      <c r="F451" s="12"/>
      <c r="G451" s="10">
        <f>(E451*100)/E455</f>
        <v>0</v>
      </c>
      <c r="H451" s="39">
        <v>1</v>
      </c>
      <c r="I451" s="29">
        <f t="shared" si="48"/>
        <v>0</v>
      </c>
      <c r="J451" s="11"/>
      <c r="K451" s="18"/>
    </row>
    <row r="452" spans="2:14" ht="11.25" customHeight="1">
      <c r="B452" s="38">
        <f t="shared" si="49"/>
        <v>6</v>
      </c>
      <c r="C452" s="192" t="s">
        <v>63</v>
      </c>
      <c r="D452" s="193"/>
      <c r="E452" s="17">
        <v>0</v>
      </c>
      <c r="F452" s="12"/>
      <c r="G452" s="10">
        <f>(E452*100)/E455</f>
        <v>0</v>
      </c>
      <c r="H452" s="39">
        <v>0.5</v>
      </c>
      <c r="I452" s="29">
        <f t="shared" si="48"/>
        <v>0</v>
      </c>
      <c r="J452" s="11"/>
    </row>
    <row r="453" spans="2:14">
      <c r="B453" s="38">
        <f t="shared" si="49"/>
        <v>7</v>
      </c>
      <c r="C453" s="192" t="s">
        <v>64</v>
      </c>
      <c r="D453" s="193"/>
      <c r="E453" s="17">
        <v>0</v>
      </c>
      <c r="F453" s="12"/>
      <c r="G453" s="10">
        <f>(E453*100)/E455</f>
        <v>0</v>
      </c>
      <c r="H453" s="39">
        <v>0.3</v>
      </c>
      <c r="I453" s="29">
        <f t="shared" si="48"/>
        <v>0</v>
      </c>
      <c r="J453" s="11"/>
    </row>
    <row r="454" spans="2:14">
      <c r="B454" s="38">
        <f t="shared" si="49"/>
        <v>8</v>
      </c>
      <c r="C454" s="192" t="s">
        <v>65</v>
      </c>
      <c r="D454" s="193"/>
      <c r="E454" s="17">
        <v>0</v>
      </c>
      <c r="F454" s="12"/>
      <c r="G454" s="10">
        <f>(E454*100)/E455</f>
        <v>0</v>
      </c>
      <c r="H454" s="39">
        <v>0.6</v>
      </c>
      <c r="I454" s="29">
        <f t="shared" si="48"/>
        <v>0</v>
      </c>
      <c r="J454" s="11"/>
    </row>
    <row r="455" spans="2:14">
      <c r="B455" s="177" t="s">
        <v>80</v>
      </c>
      <c r="C455" s="178"/>
      <c r="D455" s="179"/>
      <c r="E455" s="35">
        <v>2</v>
      </c>
      <c r="F455" s="180" t="s">
        <v>81</v>
      </c>
      <c r="G455" s="178"/>
      <c r="H455" s="179"/>
      <c r="I455" s="29">
        <f>SUM(I447:I454)</f>
        <v>10</v>
      </c>
      <c r="J455" s="6" t="s">
        <v>82</v>
      </c>
    </row>
    <row r="456" spans="2:14">
      <c r="B456" s="181" t="s">
        <v>95</v>
      </c>
      <c r="C456" s="182"/>
      <c r="D456" s="182"/>
      <c r="E456" s="182"/>
      <c r="F456" s="182"/>
      <c r="G456" s="182"/>
      <c r="H456" s="183"/>
      <c r="I456" s="29" t="s">
        <v>83</v>
      </c>
      <c r="J456" s="6"/>
    </row>
    <row r="457" spans="2:14">
      <c r="B457" s="184"/>
      <c r="C457" s="185"/>
      <c r="D457" s="185"/>
      <c r="E457" s="185"/>
      <c r="F457" s="185"/>
      <c r="G457" s="185"/>
      <c r="H457" s="186"/>
      <c r="I457" s="29" t="s">
        <v>84</v>
      </c>
      <c r="J457" s="6"/>
    </row>
    <row r="458" spans="2:14" ht="11.25" customHeight="1" thickBot="1">
      <c r="B458" s="187"/>
      <c r="C458" s="188"/>
      <c r="D458" s="188"/>
      <c r="E458" s="188"/>
      <c r="F458" s="188"/>
      <c r="G458" s="188"/>
      <c r="H458" s="189"/>
      <c r="I458" s="32" t="s">
        <v>85</v>
      </c>
      <c r="J458" s="13"/>
    </row>
    <row r="459" spans="2:14" ht="12" thickBot="1">
      <c r="M459" s="33"/>
      <c r="N459" s="33"/>
    </row>
    <row r="460" spans="2:14">
      <c r="B460" s="194" t="s">
        <v>89</v>
      </c>
      <c r="C460" s="195"/>
      <c r="D460" s="195"/>
      <c r="E460" s="195"/>
      <c r="F460" s="195"/>
      <c r="G460" s="195"/>
      <c r="H460" s="195"/>
      <c r="I460" s="195"/>
      <c r="J460" s="196"/>
      <c r="K460" s="16">
        <v>20</v>
      </c>
      <c r="M460" s="33"/>
      <c r="N460" s="33"/>
    </row>
    <row r="461" spans="2:14">
      <c r="B461" s="197" t="s">
        <v>90</v>
      </c>
      <c r="C461" s="198"/>
      <c r="D461" s="199"/>
      <c r="E461" s="200" t="s">
        <v>91</v>
      </c>
      <c r="F461" s="198"/>
      <c r="G461" s="198"/>
      <c r="H461" s="199"/>
      <c r="I461" s="29" t="s">
        <v>92</v>
      </c>
      <c r="J461" s="6" t="s">
        <v>2</v>
      </c>
      <c r="M461" s="35"/>
      <c r="N461" s="33"/>
    </row>
    <row r="462" spans="2:14">
      <c r="B462" s="197" t="s">
        <v>93</v>
      </c>
      <c r="C462" s="198"/>
      <c r="D462" s="199"/>
      <c r="E462" s="201" t="s">
        <v>46</v>
      </c>
      <c r="F462" s="202"/>
      <c r="G462" s="202"/>
      <c r="H462" s="203"/>
      <c r="I462" s="30" t="s">
        <v>66</v>
      </c>
      <c r="J462" s="7" t="s">
        <v>66</v>
      </c>
      <c r="M462" s="35"/>
      <c r="N462" s="33"/>
    </row>
    <row r="463" spans="2:14">
      <c r="B463" s="204" t="s">
        <v>142</v>
      </c>
      <c r="C463" s="205"/>
      <c r="D463" s="205"/>
      <c r="E463" s="200" t="s">
        <v>94</v>
      </c>
      <c r="F463" s="198"/>
      <c r="G463" s="198"/>
      <c r="H463" s="199"/>
      <c r="I463" s="30" t="s">
        <v>134</v>
      </c>
      <c r="J463" s="31" t="s">
        <v>135</v>
      </c>
      <c r="M463" s="35"/>
      <c r="N463" s="33"/>
    </row>
    <row r="464" spans="2:14" ht="11.25" customHeight="1">
      <c r="B464" s="9" t="s">
        <v>67</v>
      </c>
      <c r="C464" s="190" t="s">
        <v>68</v>
      </c>
      <c r="D464" s="191"/>
      <c r="E464" s="40" t="s">
        <v>69</v>
      </c>
      <c r="F464" s="40" t="s">
        <v>70</v>
      </c>
      <c r="G464" s="40" t="s">
        <v>71</v>
      </c>
      <c r="H464" s="37" t="s">
        <v>72</v>
      </c>
      <c r="I464" s="30" t="s">
        <v>73</v>
      </c>
      <c r="J464" s="8" t="s">
        <v>74</v>
      </c>
      <c r="M464" s="35"/>
      <c r="N464" s="33"/>
    </row>
    <row r="465" spans="2:14">
      <c r="B465" s="38">
        <v>1</v>
      </c>
      <c r="C465" s="192" t="s">
        <v>75</v>
      </c>
      <c r="D465" s="193"/>
      <c r="E465" s="19">
        <v>2</v>
      </c>
      <c r="F465" s="39">
        <f>E465</f>
        <v>2</v>
      </c>
      <c r="G465" s="10">
        <f>(F465*100)/E473</f>
        <v>66.666666666666671</v>
      </c>
      <c r="H465" s="39">
        <v>0.2</v>
      </c>
      <c r="I465" s="29">
        <f t="shared" ref="I465:I472" si="50">H465*G465</f>
        <v>13.333333333333336</v>
      </c>
      <c r="J465" s="11"/>
      <c r="M465" s="35"/>
      <c r="N465" s="33"/>
    </row>
    <row r="466" spans="2:14">
      <c r="B466" s="38">
        <f t="shared" ref="B466:B472" si="51">B465+1</f>
        <v>2</v>
      </c>
      <c r="C466" s="192" t="s">
        <v>76</v>
      </c>
      <c r="D466" s="193"/>
      <c r="E466" s="19">
        <v>0</v>
      </c>
      <c r="F466" s="39">
        <f>E466</f>
        <v>0</v>
      </c>
      <c r="G466" s="10">
        <f>(F466*100)/E473</f>
        <v>0</v>
      </c>
      <c r="H466" s="39">
        <v>0.5</v>
      </c>
      <c r="I466" s="29">
        <f t="shared" si="50"/>
        <v>0</v>
      </c>
      <c r="J466" s="11"/>
    </row>
    <row r="467" spans="2:14" ht="11.25" customHeight="1">
      <c r="B467" s="38">
        <f t="shared" si="51"/>
        <v>3</v>
      </c>
      <c r="C467" s="192" t="s">
        <v>77</v>
      </c>
      <c r="D467" s="193"/>
      <c r="E467" s="17">
        <v>0</v>
      </c>
      <c r="F467" s="39">
        <f>E467</f>
        <v>0</v>
      </c>
      <c r="G467" s="10">
        <f>(F467*100)/E473</f>
        <v>0</v>
      </c>
      <c r="H467" s="39">
        <v>0.8</v>
      </c>
      <c r="I467" s="29">
        <f t="shared" si="50"/>
        <v>0</v>
      </c>
      <c r="J467" s="11"/>
      <c r="K467" s="18"/>
    </row>
    <row r="468" spans="2:14">
      <c r="B468" s="38">
        <f t="shared" si="51"/>
        <v>4</v>
      </c>
      <c r="C468" s="192" t="s">
        <v>78</v>
      </c>
      <c r="D468" s="193"/>
      <c r="E468" s="17">
        <v>0</v>
      </c>
      <c r="F468" s="12"/>
      <c r="G468" s="10">
        <f>(E468*100)/E473</f>
        <v>0</v>
      </c>
      <c r="H468" s="39">
        <v>0.9</v>
      </c>
      <c r="I468" s="29">
        <f t="shared" si="50"/>
        <v>0</v>
      </c>
      <c r="J468" s="11"/>
      <c r="K468" s="18"/>
    </row>
    <row r="469" spans="2:14" ht="11.25" customHeight="1">
      <c r="B469" s="38">
        <f t="shared" si="51"/>
        <v>5</v>
      </c>
      <c r="C469" s="192" t="s">
        <v>79</v>
      </c>
      <c r="D469" s="193"/>
      <c r="E469" s="19">
        <v>1</v>
      </c>
      <c r="F469" s="12"/>
      <c r="G469" s="10">
        <f>(E469*100)/E473</f>
        <v>33.333333333333336</v>
      </c>
      <c r="H469" s="39">
        <v>1</v>
      </c>
      <c r="I469" s="29">
        <f t="shared" si="50"/>
        <v>33.333333333333336</v>
      </c>
      <c r="J469" s="11"/>
      <c r="K469" s="18"/>
    </row>
    <row r="470" spans="2:14" ht="11.25" customHeight="1">
      <c r="B470" s="38">
        <f t="shared" si="51"/>
        <v>6</v>
      </c>
      <c r="C470" s="192" t="s">
        <v>63</v>
      </c>
      <c r="D470" s="193"/>
      <c r="E470" s="17">
        <v>0</v>
      </c>
      <c r="F470" s="12"/>
      <c r="G470" s="10">
        <f>(E470*100)/E473</f>
        <v>0</v>
      </c>
      <c r="H470" s="39">
        <v>0.5</v>
      </c>
      <c r="I470" s="29">
        <f t="shared" si="50"/>
        <v>0</v>
      </c>
      <c r="J470" s="11"/>
      <c r="K470" s="18"/>
    </row>
    <row r="471" spans="2:14">
      <c r="B471" s="38">
        <f t="shared" si="51"/>
        <v>7</v>
      </c>
      <c r="C471" s="192" t="s">
        <v>64</v>
      </c>
      <c r="D471" s="193"/>
      <c r="E471" s="17">
        <v>0</v>
      </c>
      <c r="F471" s="12"/>
      <c r="G471" s="10">
        <f>(E471*100)/E473</f>
        <v>0</v>
      </c>
      <c r="H471" s="39">
        <v>0.3</v>
      </c>
      <c r="I471" s="29">
        <f t="shared" si="50"/>
        <v>0</v>
      </c>
      <c r="J471" s="11"/>
      <c r="K471" s="18"/>
    </row>
    <row r="472" spans="2:14">
      <c r="B472" s="38">
        <f t="shared" si="51"/>
        <v>8</v>
      </c>
      <c r="C472" s="192" t="s">
        <v>65</v>
      </c>
      <c r="D472" s="193"/>
      <c r="E472" s="19">
        <v>1</v>
      </c>
      <c r="F472" s="12"/>
      <c r="G472" s="10">
        <f>(E472*100)/E473</f>
        <v>33.333333333333336</v>
      </c>
      <c r="H472" s="39">
        <v>0.6</v>
      </c>
      <c r="I472" s="29">
        <f t="shared" si="50"/>
        <v>20</v>
      </c>
      <c r="J472" s="11"/>
      <c r="K472" s="18"/>
    </row>
    <row r="473" spans="2:14">
      <c r="B473" s="177" t="s">
        <v>80</v>
      </c>
      <c r="C473" s="178"/>
      <c r="D473" s="179"/>
      <c r="E473" s="35">
        <v>3</v>
      </c>
      <c r="F473" s="180" t="s">
        <v>81</v>
      </c>
      <c r="G473" s="178"/>
      <c r="H473" s="179"/>
      <c r="I473" s="29">
        <f>SUM(I465:I472)</f>
        <v>66.666666666666671</v>
      </c>
      <c r="J473" s="6" t="s">
        <v>82</v>
      </c>
      <c r="K473" s="18"/>
    </row>
    <row r="474" spans="2:14">
      <c r="B474" s="181" t="s">
        <v>95</v>
      </c>
      <c r="C474" s="182"/>
      <c r="D474" s="182"/>
      <c r="E474" s="182"/>
      <c r="F474" s="182"/>
      <c r="G474" s="182"/>
      <c r="H474" s="183"/>
      <c r="I474" s="29" t="s">
        <v>83</v>
      </c>
      <c r="J474" s="6"/>
      <c r="K474" s="18"/>
    </row>
    <row r="475" spans="2:14">
      <c r="B475" s="184"/>
      <c r="C475" s="185"/>
      <c r="D475" s="185"/>
      <c r="E475" s="185"/>
      <c r="F475" s="185"/>
      <c r="G475" s="185"/>
      <c r="H475" s="186"/>
      <c r="I475" s="29" t="s">
        <v>84</v>
      </c>
      <c r="J475" s="6"/>
      <c r="K475" s="18"/>
    </row>
    <row r="476" spans="2:14" ht="11.25" customHeight="1" thickBot="1">
      <c r="B476" s="187"/>
      <c r="C476" s="188"/>
      <c r="D476" s="188"/>
      <c r="E476" s="188"/>
      <c r="F476" s="188"/>
      <c r="G476" s="188"/>
      <c r="H476" s="189"/>
      <c r="I476" s="32" t="s">
        <v>85</v>
      </c>
      <c r="J476" s="13"/>
      <c r="K476" s="18"/>
    </row>
    <row r="477" spans="2:14" ht="12" thickBot="1">
      <c r="K477" s="18"/>
    </row>
    <row r="478" spans="2:14">
      <c r="B478" s="194" t="s">
        <v>89</v>
      </c>
      <c r="C478" s="195"/>
      <c r="D478" s="195"/>
      <c r="E478" s="195"/>
      <c r="F478" s="195"/>
      <c r="G478" s="195"/>
      <c r="H478" s="195"/>
      <c r="I478" s="195"/>
      <c r="J478" s="196"/>
      <c r="K478" s="18">
        <v>21</v>
      </c>
    </row>
    <row r="479" spans="2:14">
      <c r="B479" s="197" t="s">
        <v>90</v>
      </c>
      <c r="C479" s="198"/>
      <c r="D479" s="199"/>
      <c r="E479" s="200" t="s">
        <v>91</v>
      </c>
      <c r="F479" s="198"/>
      <c r="G479" s="198"/>
      <c r="H479" s="199"/>
      <c r="I479" s="29" t="s">
        <v>92</v>
      </c>
      <c r="J479" s="6" t="s">
        <v>2</v>
      </c>
      <c r="K479" s="18"/>
    </row>
    <row r="480" spans="2:14">
      <c r="B480" s="197" t="s">
        <v>93</v>
      </c>
      <c r="C480" s="198"/>
      <c r="D480" s="199"/>
      <c r="E480" s="201" t="s">
        <v>46</v>
      </c>
      <c r="F480" s="202"/>
      <c r="G480" s="202"/>
      <c r="H480" s="203"/>
      <c r="I480" s="30" t="s">
        <v>66</v>
      </c>
      <c r="J480" s="7" t="s">
        <v>66</v>
      </c>
      <c r="K480" s="18"/>
    </row>
    <row r="481" spans="2:11">
      <c r="B481" s="204" t="s">
        <v>142</v>
      </c>
      <c r="C481" s="205"/>
      <c r="D481" s="205"/>
      <c r="E481" s="200" t="s">
        <v>94</v>
      </c>
      <c r="F481" s="198"/>
      <c r="G481" s="198"/>
      <c r="H481" s="199"/>
      <c r="I481" s="30" t="s">
        <v>135</v>
      </c>
      <c r="J481" s="31" t="s">
        <v>136</v>
      </c>
      <c r="K481" s="18"/>
    </row>
    <row r="482" spans="2:11" ht="11.25" customHeight="1">
      <c r="B482" s="9" t="s">
        <v>67</v>
      </c>
      <c r="C482" s="190" t="s">
        <v>68</v>
      </c>
      <c r="D482" s="191"/>
      <c r="E482" s="40" t="s">
        <v>69</v>
      </c>
      <c r="F482" s="40" t="s">
        <v>70</v>
      </c>
      <c r="G482" s="40" t="s">
        <v>71</v>
      </c>
      <c r="H482" s="37" t="s">
        <v>72</v>
      </c>
      <c r="I482" s="30" t="s">
        <v>73</v>
      </c>
      <c r="J482" s="8" t="s">
        <v>74</v>
      </c>
      <c r="K482" s="18"/>
    </row>
    <row r="483" spans="2:11">
      <c r="B483" s="38">
        <v>1</v>
      </c>
      <c r="C483" s="192" t="s">
        <v>75</v>
      </c>
      <c r="D483" s="193"/>
      <c r="E483" s="19">
        <v>2</v>
      </c>
      <c r="F483" s="39">
        <f>E483</f>
        <v>2</v>
      </c>
      <c r="G483" s="10">
        <f>(F483*100)/E491</f>
        <v>50</v>
      </c>
      <c r="H483" s="39">
        <v>0.2</v>
      </c>
      <c r="I483" s="29">
        <f t="shared" ref="I483:I490" si="52">H483*G483</f>
        <v>10</v>
      </c>
      <c r="J483" s="11"/>
      <c r="K483" s="18"/>
    </row>
    <row r="484" spans="2:11">
      <c r="B484" s="38">
        <f t="shared" ref="B484:B490" si="53">B483+1</f>
        <v>2</v>
      </c>
      <c r="C484" s="192" t="s">
        <v>76</v>
      </c>
      <c r="D484" s="193"/>
      <c r="E484" s="19">
        <v>0</v>
      </c>
      <c r="F484" s="39">
        <f>E484</f>
        <v>0</v>
      </c>
      <c r="G484" s="10">
        <f>(F484*100)/E491</f>
        <v>0</v>
      </c>
      <c r="H484" s="39">
        <v>0.5</v>
      </c>
      <c r="I484" s="29">
        <f t="shared" si="52"/>
        <v>0</v>
      </c>
      <c r="J484" s="11"/>
      <c r="K484" s="18"/>
    </row>
    <row r="485" spans="2:11" ht="11.25" customHeight="1">
      <c r="B485" s="38">
        <f t="shared" si="53"/>
        <v>3</v>
      </c>
      <c r="C485" s="192" t="s">
        <v>77</v>
      </c>
      <c r="D485" s="193"/>
      <c r="E485" s="19">
        <v>2</v>
      </c>
      <c r="F485" s="39">
        <f>E485</f>
        <v>2</v>
      </c>
      <c r="G485" s="10">
        <f>(F485*100)/E491</f>
        <v>50</v>
      </c>
      <c r="H485" s="39">
        <v>0.8</v>
      </c>
      <c r="I485" s="29">
        <f t="shared" si="52"/>
        <v>40</v>
      </c>
      <c r="J485" s="11"/>
      <c r="K485" s="18"/>
    </row>
    <row r="486" spans="2:11">
      <c r="B486" s="38">
        <f t="shared" si="53"/>
        <v>4</v>
      </c>
      <c r="C486" s="192" t="s">
        <v>78</v>
      </c>
      <c r="D486" s="193"/>
      <c r="E486" s="17">
        <v>0</v>
      </c>
      <c r="F486" s="12"/>
      <c r="G486" s="10">
        <f>(E486*100)/E491</f>
        <v>0</v>
      </c>
      <c r="H486" s="39">
        <v>0.9</v>
      </c>
      <c r="I486" s="29">
        <f t="shared" si="52"/>
        <v>0</v>
      </c>
      <c r="J486" s="11"/>
      <c r="K486" s="18"/>
    </row>
    <row r="487" spans="2:11" ht="11.25" customHeight="1">
      <c r="B487" s="38">
        <f t="shared" si="53"/>
        <v>5</v>
      </c>
      <c r="C487" s="192" t="s">
        <v>79</v>
      </c>
      <c r="D487" s="193"/>
      <c r="E487" s="17">
        <v>0</v>
      </c>
      <c r="F487" s="12"/>
      <c r="G487" s="10">
        <f>(E487*100)/E491</f>
        <v>0</v>
      </c>
      <c r="H487" s="39">
        <v>1</v>
      </c>
      <c r="I487" s="29">
        <f t="shared" si="52"/>
        <v>0</v>
      </c>
      <c r="J487" s="11"/>
      <c r="K487" s="18"/>
    </row>
    <row r="488" spans="2:11" ht="11.25" customHeight="1">
      <c r="B488" s="38">
        <f t="shared" si="53"/>
        <v>6</v>
      </c>
      <c r="C488" s="192" t="s">
        <v>63</v>
      </c>
      <c r="D488" s="193"/>
      <c r="E488" s="17">
        <v>0</v>
      </c>
      <c r="F488" s="12"/>
      <c r="G488" s="10">
        <f>(E488*100)/E491</f>
        <v>0</v>
      </c>
      <c r="H488" s="39">
        <v>0.5</v>
      </c>
      <c r="I488" s="29">
        <f t="shared" si="52"/>
        <v>0</v>
      </c>
      <c r="J488" s="11"/>
    </row>
    <row r="489" spans="2:11">
      <c r="B489" s="38">
        <f t="shared" si="53"/>
        <v>7</v>
      </c>
      <c r="C489" s="192" t="s">
        <v>64</v>
      </c>
      <c r="D489" s="193"/>
      <c r="E489" s="17">
        <v>0</v>
      </c>
      <c r="F489" s="12"/>
      <c r="G489" s="10">
        <f>(E489*100)/E491</f>
        <v>0</v>
      </c>
      <c r="H489" s="39">
        <v>0.3</v>
      </c>
      <c r="I489" s="29">
        <f t="shared" si="52"/>
        <v>0</v>
      </c>
      <c r="J489" s="11"/>
    </row>
    <row r="490" spans="2:11">
      <c r="B490" s="38">
        <f t="shared" si="53"/>
        <v>8</v>
      </c>
      <c r="C490" s="192" t="s">
        <v>65</v>
      </c>
      <c r="D490" s="193"/>
      <c r="E490" s="19">
        <v>1</v>
      </c>
      <c r="F490" s="12"/>
      <c r="G490" s="10">
        <f>(E490*100)/E491</f>
        <v>25</v>
      </c>
      <c r="H490" s="39">
        <v>0.6</v>
      </c>
      <c r="I490" s="29">
        <f t="shared" si="52"/>
        <v>15</v>
      </c>
      <c r="J490" s="11"/>
    </row>
    <row r="491" spans="2:11">
      <c r="B491" s="177" t="s">
        <v>80</v>
      </c>
      <c r="C491" s="178"/>
      <c r="D491" s="179"/>
      <c r="E491" s="36">
        <v>4</v>
      </c>
      <c r="F491" s="180" t="s">
        <v>81</v>
      </c>
      <c r="G491" s="178"/>
      <c r="H491" s="179"/>
      <c r="I491" s="29">
        <f>SUM(I483:I490)</f>
        <v>65</v>
      </c>
      <c r="J491" s="6" t="s">
        <v>82</v>
      </c>
    </row>
    <row r="492" spans="2:11">
      <c r="B492" s="181" t="s">
        <v>95</v>
      </c>
      <c r="C492" s="182"/>
      <c r="D492" s="182"/>
      <c r="E492" s="182"/>
      <c r="F492" s="182"/>
      <c r="G492" s="182"/>
      <c r="H492" s="183"/>
      <c r="I492" s="29" t="s">
        <v>83</v>
      </c>
      <c r="J492" s="6"/>
    </row>
    <row r="493" spans="2:11">
      <c r="B493" s="184"/>
      <c r="C493" s="185"/>
      <c r="D493" s="185"/>
      <c r="E493" s="185"/>
      <c r="F493" s="185"/>
      <c r="G493" s="185"/>
      <c r="H493" s="186"/>
      <c r="I493" s="29" t="s">
        <v>84</v>
      </c>
      <c r="J493" s="6"/>
    </row>
    <row r="494" spans="2:11" ht="11.25" customHeight="1" thickBot="1">
      <c r="B494" s="187"/>
      <c r="C494" s="188"/>
      <c r="D494" s="188"/>
      <c r="E494" s="188"/>
      <c r="F494" s="188"/>
      <c r="G494" s="188"/>
      <c r="H494" s="189"/>
      <c r="I494" s="32" t="s">
        <v>85</v>
      </c>
      <c r="J494" s="13"/>
    </row>
    <row r="495" spans="2:11" ht="12" thickBot="1"/>
    <row r="496" spans="2:11">
      <c r="B496" s="194" t="s">
        <v>89</v>
      </c>
      <c r="C496" s="195"/>
      <c r="D496" s="195"/>
      <c r="E496" s="195"/>
      <c r="F496" s="195"/>
      <c r="G496" s="195"/>
      <c r="H496" s="195"/>
      <c r="I496" s="195"/>
      <c r="J496" s="196"/>
      <c r="K496" s="16">
        <v>22</v>
      </c>
    </row>
    <row r="497" spans="2:11">
      <c r="B497" s="197" t="s">
        <v>90</v>
      </c>
      <c r="C497" s="198"/>
      <c r="D497" s="199"/>
      <c r="E497" s="200" t="s">
        <v>91</v>
      </c>
      <c r="F497" s="198"/>
      <c r="G497" s="198"/>
      <c r="H497" s="199"/>
      <c r="I497" s="29" t="s">
        <v>92</v>
      </c>
      <c r="J497" s="6" t="s">
        <v>2</v>
      </c>
    </row>
    <row r="498" spans="2:11">
      <c r="B498" s="197" t="s">
        <v>93</v>
      </c>
      <c r="C498" s="198"/>
      <c r="D498" s="199"/>
      <c r="E498" s="201" t="s">
        <v>46</v>
      </c>
      <c r="F498" s="202"/>
      <c r="G498" s="202"/>
      <c r="H498" s="203"/>
      <c r="I498" s="30" t="s">
        <v>66</v>
      </c>
      <c r="J498" s="7" t="s">
        <v>66</v>
      </c>
    </row>
    <row r="499" spans="2:11">
      <c r="B499" s="204" t="s">
        <v>142</v>
      </c>
      <c r="C499" s="205"/>
      <c r="D499" s="205"/>
      <c r="E499" s="200" t="s">
        <v>94</v>
      </c>
      <c r="F499" s="198"/>
      <c r="G499" s="198"/>
      <c r="H499" s="199"/>
      <c r="I499" s="30" t="s">
        <v>136</v>
      </c>
      <c r="J499" s="31" t="s">
        <v>137</v>
      </c>
    </row>
    <row r="500" spans="2:11" ht="11.25" customHeight="1">
      <c r="B500" s="9" t="s">
        <v>67</v>
      </c>
      <c r="C500" s="190" t="s">
        <v>68</v>
      </c>
      <c r="D500" s="191"/>
      <c r="E500" s="40" t="s">
        <v>69</v>
      </c>
      <c r="F500" s="40" t="s">
        <v>70</v>
      </c>
      <c r="G500" s="40" t="s">
        <v>71</v>
      </c>
      <c r="H500" s="37" t="s">
        <v>72</v>
      </c>
      <c r="I500" s="30" t="s">
        <v>73</v>
      </c>
      <c r="J500" s="8" t="s">
        <v>74</v>
      </c>
    </row>
    <row r="501" spans="2:11">
      <c r="B501" s="38">
        <v>1</v>
      </c>
      <c r="C501" s="192" t="s">
        <v>75</v>
      </c>
      <c r="D501" s="193"/>
      <c r="E501" s="19">
        <v>3</v>
      </c>
      <c r="F501" s="39">
        <f>E501</f>
        <v>3</v>
      </c>
      <c r="G501" s="10">
        <f>(F501*100)/E509</f>
        <v>60</v>
      </c>
      <c r="H501" s="39">
        <v>0.2</v>
      </c>
      <c r="I501" s="29">
        <f t="shared" ref="I501:I508" si="54">H501*G501</f>
        <v>12</v>
      </c>
      <c r="J501" s="11"/>
    </row>
    <row r="502" spans="2:11">
      <c r="B502" s="38">
        <f t="shared" ref="B502:B508" si="55">B501+1</f>
        <v>2</v>
      </c>
      <c r="C502" s="192" t="s">
        <v>76</v>
      </c>
      <c r="D502" s="193"/>
      <c r="E502" s="19">
        <v>0</v>
      </c>
      <c r="F502" s="39">
        <f>E502</f>
        <v>0</v>
      </c>
      <c r="G502" s="10">
        <f>(F502*100)/E509</f>
        <v>0</v>
      </c>
      <c r="H502" s="39">
        <v>0.5</v>
      </c>
      <c r="I502" s="29">
        <f t="shared" si="54"/>
        <v>0</v>
      </c>
      <c r="J502" s="11"/>
    </row>
    <row r="503" spans="2:11" ht="11.25" customHeight="1">
      <c r="B503" s="38">
        <f t="shared" si="55"/>
        <v>3</v>
      </c>
      <c r="C503" s="192" t="s">
        <v>77</v>
      </c>
      <c r="D503" s="193"/>
      <c r="E503" s="19">
        <v>1</v>
      </c>
      <c r="F503" s="39">
        <f>E503</f>
        <v>1</v>
      </c>
      <c r="G503" s="10">
        <f>(F503*100)/E509</f>
        <v>20</v>
      </c>
      <c r="H503" s="39">
        <v>0.8</v>
      </c>
      <c r="I503" s="29">
        <f t="shared" si="54"/>
        <v>16</v>
      </c>
      <c r="J503" s="11"/>
      <c r="K503" s="18"/>
    </row>
    <row r="504" spans="2:11">
      <c r="B504" s="38">
        <f t="shared" si="55"/>
        <v>4</v>
      </c>
      <c r="C504" s="192" t="s">
        <v>78</v>
      </c>
      <c r="D504" s="193"/>
      <c r="E504" s="17">
        <v>0</v>
      </c>
      <c r="F504" s="12"/>
      <c r="G504" s="10">
        <f>(E504*100)/E509</f>
        <v>0</v>
      </c>
      <c r="H504" s="39">
        <v>0.9</v>
      </c>
      <c r="I504" s="29">
        <f t="shared" si="54"/>
        <v>0</v>
      </c>
      <c r="J504" s="11"/>
      <c r="K504" s="18"/>
    </row>
    <row r="505" spans="2:11" ht="11.25" customHeight="1">
      <c r="B505" s="38">
        <f t="shared" si="55"/>
        <v>5</v>
      </c>
      <c r="C505" s="192" t="s">
        <v>79</v>
      </c>
      <c r="D505" s="193"/>
      <c r="E505" s="17">
        <v>0</v>
      </c>
      <c r="F505" s="12"/>
      <c r="G505" s="10">
        <f>(E505*100)/E509</f>
        <v>0</v>
      </c>
      <c r="H505" s="39">
        <v>1</v>
      </c>
      <c r="I505" s="29">
        <f t="shared" si="54"/>
        <v>0</v>
      </c>
      <c r="J505" s="11"/>
      <c r="K505" s="18"/>
    </row>
    <row r="506" spans="2:11" ht="11.25" customHeight="1">
      <c r="B506" s="38">
        <f t="shared" si="55"/>
        <v>6</v>
      </c>
      <c r="C506" s="192" t="s">
        <v>63</v>
      </c>
      <c r="D506" s="193"/>
      <c r="E506" s="17">
        <v>0</v>
      </c>
      <c r="F506" s="12"/>
      <c r="G506" s="10">
        <f>(E506*100)/E509</f>
        <v>0</v>
      </c>
      <c r="H506" s="39">
        <v>0.5</v>
      </c>
      <c r="I506" s="29">
        <f t="shared" si="54"/>
        <v>0</v>
      </c>
      <c r="J506" s="11"/>
      <c r="K506" s="18"/>
    </row>
    <row r="507" spans="2:11">
      <c r="B507" s="38">
        <f t="shared" si="55"/>
        <v>7</v>
      </c>
      <c r="C507" s="192" t="s">
        <v>64</v>
      </c>
      <c r="D507" s="193"/>
      <c r="E507" s="17">
        <v>0</v>
      </c>
      <c r="F507" s="12"/>
      <c r="G507" s="10">
        <f>(E507*100)/E509</f>
        <v>0</v>
      </c>
      <c r="H507" s="39">
        <v>0.3</v>
      </c>
      <c r="I507" s="29">
        <f t="shared" si="54"/>
        <v>0</v>
      </c>
      <c r="J507" s="11"/>
      <c r="K507" s="18"/>
    </row>
    <row r="508" spans="2:11">
      <c r="B508" s="38">
        <f t="shared" si="55"/>
        <v>8</v>
      </c>
      <c r="C508" s="192" t="s">
        <v>65</v>
      </c>
      <c r="D508" s="193"/>
      <c r="E508" s="19">
        <v>1</v>
      </c>
      <c r="F508" s="12"/>
      <c r="G508" s="10">
        <f>(E508*100)/E509</f>
        <v>20</v>
      </c>
      <c r="H508" s="39">
        <v>0.6</v>
      </c>
      <c r="I508" s="29">
        <f t="shared" si="54"/>
        <v>12</v>
      </c>
      <c r="J508" s="11"/>
      <c r="K508" s="18"/>
    </row>
    <row r="509" spans="2:11">
      <c r="B509" s="177" t="s">
        <v>80</v>
      </c>
      <c r="C509" s="178"/>
      <c r="D509" s="179"/>
      <c r="E509" s="36">
        <v>5</v>
      </c>
      <c r="F509" s="180" t="s">
        <v>81</v>
      </c>
      <c r="G509" s="178"/>
      <c r="H509" s="179"/>
      <c r="I509" s="29">
        <f>SUM(I501:I508)</f>
        <v>40</v>
      </c>
      <c r="J509" s="6" t="s">
        <v>82</v>
      </c>
      <c r="K509" s="18"/>
    </row>
    <row r="510" spans="2:11">
      <c r="B510" s="181" t="s">
        <v>95</v>
      </c>
      <c r="C510" s="182"/>
      <c r="D510" s="182"/>
      <c r="E510" s="182"/>
      <c r="F510" s="182"/>
      <c r="G510" s="182"/>
      <c r="H510" s="183"/>
      <c r="I510" s="29" t="s">
        <v>83</v>
      </c>
      <c r="J510" s="6"/>
      <c r="K510" s="18"/>
    </row>
    <row r="511" spans="2:11">
      <c r="B511" s="184"/>
      <c r="C511" s="185"/>
      <c r="D511" s="185"/>
      <c r="E511" s="185"/>
      <c r="F511" s="185"/>
      <c r="G511" s="185"/>
      <c r="H511" s="186"/>
      <c r="I511" s="29" t="s">
        <v>84</v>
      </c>
      <c r="J511" s="6"/>
      <c r="K511" s="18"/>
    </row>
    <row r="512" spans="2:11" ht="11.25" customHeight="1" thickBot="1">
      <c r="B512" s="187"/>
      <c r="C512" s="188"/>
      <c r="D512" s="188"/>
      <c r="E512" s="188"/>
      <c r="F512" s="188"/>
      <c r="G512" s="188"/>
      <c r="H512" s="189"/>
      <c r="I512" s="32" t="s">
        <v>85</v>
      </c>
      <c r="J512" s="13"/>
      <c r="K512" s="18"/>
    </row>
    <row r="513" spans="2:11" ht="12" thickBot="1">
      <c r="K513" s="18"/>
    </row>
    <row r="514" spans="2:11">
      <c r="B514" s="194" t="s">
        <v>89</v>
      </c>
      <c r="C514" s="195"/>
      <c r="D514" s="195"/>
      <c r="E514" s="195"/>
      <c r="F514" s="195"/>
      <c r="G514" s="195"/>
      <c r="H514" s="195"/>
      <c r="I514" s="195"/>
      <c r="J514" s="196"/>
      <c r="K514" s="18">
        <v>23</v>
      </c>
    </row>
    <row r="515" spans="2:11">
      <c r="B515" s="197" t="s">
        <v>90</v>
      </c>
      <c r="C515" s="198"/>
      <c r="D515" s="199"/>
      <c r="E515" s="200" t="s">
        <v>91</v>
      </c>
      <c r="F515" s="198"/>
      <c r="G515" s="198"/>
      <c r="H515" s="199"/>
      <c r="I515" s="29" t="s">
        <v>92</v>
      </c>
      <c r="J515" s="6" t="s">
        <v>2</v>
      </c>
      <c r="K515" s="18"/>
    </row>
    <row r="516" spans="2:11">
      <c r="B516" s="197" t="s">
        <v>93</v>
      </c>
      <c r="C516" s="198"/>
      <c r="D516" s="199"/>
      <c r="E516" s="201" t="s">
        <v>46</v>
      </c>
      <c r="F516" s="202"/>
      <c r="G516" s="202"/>
      <c r="H516" s="203"/>
      <c r="I516" s="30" t="s">
        <v>66</v>
      </c>
      <c r="J516" s="7" t="s">
        <v>66</v>
      </c>
      <c r="K516" s="18"/>
    </row>
    <row r="517" spans="2:11">
      <c r="B517" s="204" t="s">
        <v>142</v>
      </c>
      <c r="C517" s="205"/>
      <c r="D517" s="205"/>
      <c r="E517" s="200" t="s">
        <v>94</v>
      </c>
      <c r="F517" s="198"/>
      <c r="G517" s="198"/>
      <c r="H517" s="199"/>
      <c r="I517" s="30" t="s">
        <v>137</v>
      </c>
      <c r="J517" s="31" t="s">
        <v>138</v>
      </c>
      <c r="K517" s="18"/>
    </row>
    <row r="518" spans="2:11" ht="22.5">
      <c r="B518" s="9" t="s">
        <v>67</v>
      </c>
      <c r="C518" s="190" t="s">
        <v>68</v>
      </c>
      <c r="D518" s="191"/>
      <c r="E518" s="40" t="s">
        <v>69</v>
      </c>
      <c r="F518" s="40" t="s">
        <v>70</v>
      </c>
      <c r="G518" s="40" t="s">
        <v>71</v>
      </c>
      <c r="H518" s="37" t="s">
        <v>72</v>
      </c>
      <c r="I518" s="30" t="s">
        <v>73</v>
      </c>
      <c r="J518" s="8" t="s">
        <v>74</v>
      </c>
      <c r="K518" s="18"/>
    </row>
    <row r="519" spans="2:11">
      <c r="B519" s="38">
        <v>1</v>
      </c>
      <c r="C519" s="192" t="s">
        <v>75</v>
      </c>
      <c r="D519" s="193"/>
      <c r="E519" s="19">
        <v>0</v>
      </c>
      <c r="F519" s="39">
        <f>E519</f>
        <v>0</v>
      </c>
      <c r="G519" s="10">
        <f>(F519*100)/E527</f>
        <v>0</v>
      </c>
      <c r="H519" s="39">
        <v>0.2</v>
      </c>
      <c r="I519" s="29">
        <f t="shared" ref="I519:I526" si="56">H519*G519</f>
        <v>0</v>
      </c>
      <c r="J519" s="11"/>
      <c r="K519" s="18"/>
    </row>
    <row r="520" spans="2:11">
      <c r="B520" s="38">
        <f t="shared" ref="B520:B526" si="57">B519+1</f>
        <v>2</v>
      </c>
      <c r="C520" s="192" t="s">
        <v>76</v>
      </c>
      <c r="D520" s="193"/>
      <c r="E520" s="19">
        <v>0</v>
      </c>
      <c r="F520" s="39">
        <f>E520</f>
        <v>0</v>
      </c>
      <c r="G520" s="10">
        <f>(F520*100)/E527</f>
        <v>0</v>
      </c>
      <c r="H520" s="39">
        <v>0.5</v>
      </c>
      <c r="I520" s="29">
        <f t="shared" si="56"/>
        <v>0</v>
      </c>
      <c r="J520" s="11"/>
      <c r="K520" s="18"/>
    </row>
    <row r="521" spans="2:11">
      <c r="B521" s="38">
        <f t="shared" si="57"/>
        <v>3</v>
      </c>
      <c r="C521" s="192" t="s">
        <v>77</v>
      </c>
      <c r="D521" s="193"/>
      <c r="E521" s="19">
        <v>0</v>
      </c>
      <c r="F521" s="39">
        <f>E521</f>
        <v>0</v>
      </c>
      <c r="G521" s="10">
        <f>(F521*100)/E527</f>
        <v>0</v>
      </c>
      <c r="H521" s="39">
        <v>0.8</v>
      </c>
      <c r="I521" s="29">
        <f t="shared" si="56"/>
        <v>0</v>
      </c>
      <c r="J521" s="11"/>
      <c r="K521" s="18"/>
    </row>
    <row r="522" spans="2:11">
      <c r="B522" s="38">
        <f t="shared" si="57"/>
        <v>4</v>
      </c>
      <c r="C522" s="192" t="s">
        <v>78</v>
      </c>
      <c r="D522" s="193"/>
      <c r="E522" s="17">
        <v>0</v>
      </c>
      <c r="F522" s="12"/>
      <c r="G522" s="10">
        <f>(E522*100)/E527</f>
        <v>0</v>
      </c>
      <c r="H522" s="39">
        <v>0.9</v>
      </c>
      <c r="I522" s="29">
        <f t="shared" si="56"/>
        <v>0</v>
      </c>
      <c r="J522" s="11"/>
      <c r="K522" s="18"/>
    </row>
    <row r="523" spans="2:11">
      <c r="B523" s="38">
        <f t="shared" si="57"/>
        <v>5</v>
      </c>
      <c r="C523" s="192" t="s">
        <v>79</v>
      </c>
      <c r="D523" s="193"/>
      <c r="E523" s="17">
        <v>0</v>
      </c>
      <c r="F523" s="12"/>
      <c r="G523" s="10">
        <f>(E523*100)/E527</f>
        <v>0</v>
      </c>
      <c r="H523" s="39">
        <v>1</v>
      </c>
      <c r="I523" s="29">
        <f t="shared" si="56"/>
        <v>0</v>
      </c>
      <c r="J523" s="11"/>
      <c r="K523" s="18"/>
    </row>
    <row r="524" spans="2:11">
      <c r="B524" s="38">
        <f t="shared" si="57"/>
        <v>6</v>
      </c>
      <c r="C524" s="192" t="s">
        <v>63</v>
      </c>
      <c r="D524" s="193"/>
      <c r="E524" s="17">
        <v>0</v>
      </c>
      <c r="F524" s="12"/>
      <c r="G524" s="10">
        <f>(E524*100)/E527</f>
        <v>0</v>
      </c>
      <c r="H524" s="39">
        <v>0.5</v>
      </c>
      <c r="I524" s="29">
        <f t="shared" si="56"/>
        <v>0</v>
      </c>
      <c r="J524" s="11"/>
    </row>
    <row r="525" spans="2:11">
      <c r="B525" s="38">
        <f t="shared" si="57"/>
        <v>7</v>
      </c>
      <c r="C525" s="192" t="s">
        <v>64</v>
      </c>
      <c r="D525" s="193"/>
      <c r="E525" s="17">
        <v>0</v>
      </c>
      <c r="F525" s="12"/>
      <c r="G525" s="10">
        <f>(E525*100)/E527</f>
        <v>0</v>
      </c>
      <c r="H525" s="39">
        <v>0.3</v>
      </c>
      <c r="I525" s="29">
        <f t="shared" si="56"/>
        <v>0</v>
      </c>
      <c r="J525" s="11"/>
    </row>
    <row r="526" spans="2:11">
      <c r="B526" s="38">
        <f t="shared" si="57"/>
        <v>8</v>
      </c>
      <c r="C526" s="192" t="s">
        <v>65</v>
      </c>
      <c r="D526" s="193"/>
      <c r="E526" s="17">
        <v>0</v>
      </c>
      <c r="F526" s="12"/>
      <c r="G526" s="10">
        <f>(E526*100)/E527</f>
        <v>0</v>
      </c>
      <c r="H526" s="39">
        <v>0.6</v>
      </c>
      <c r="I526" s="29">
        <f t="shared" si="56"/>
        <v>0</v>
      </c>
      <c r="J526" s="11"/>
    </row>
    <row r="527" spans="2:11">
      <c r="B527" s="177" t="s">
        <v>80</v>
      </c>
      <c r="C527" s="178"/>
      <c r="D527" s="179"/>
      <c r="E527" s="36">
        <v>2</v>
      </c>
      <c r="F527" s="180" t="s">
        <v>81</v>
      </c>
      <c r="G527" s="178"/>
      <c r="H527" s="179"/>
      <c r="I527" s="29">
        <f>SUM(I519:I526)</f>
        <v>0</v>
      </c>
      <c r="J527" s="6" t="s">
        <v>82</v>
      </c>
    </row>
    <row r="528" spans="2:11">
      <c r="B528" s="181" t="s">
        <v>95</v>
      </c>
      <c r="C528" s="182"/>
      <c r="D528" s="182"/>
      <c r="E528" s="182"/>
      <c r="F528" s="182"/>
      <c r="G528" s="182"/>
      <c r="H528" s="183"/>
      <c r="I528" s="29" t="s">
        <v>83</v>
      </c>
      <c r="J528" s="6"/>
    </row>
    <row r="529" spans="2:11">
      <c r="B529" s="184"/>
      <c r="C529" s="185"/>
      <c r="D529" s="185"/>
      <c r="E529" s="185"/>
      <c r="F529" s="185"/>
      <c r="G529" s="185"/>
      <c r="H529" s="186"/>
      <c r="I529" s="29" t="s">
        <v>84</v>
      </c>
      <c r="J529" s="6"/>
    </row>
    <row r="530" spans="2:11" ht="12" thickBot="1">
      <c r="B530" s="187"/>
      <c r="C530" s="188"/>
      <c r="D530" s="188"/>
      <c r="E530" s="188"/>
      <c r="F530" s="188"/>
      <c r="G530" s="188"/>
      <c r="H530" s="189"/>
      <c r="I530" s="32" t="s">
        <v>85</v>
      </c>
      <c r="J530" s="13"/>
    </row>
    <row r="531" spans="2:11" ht="12" thickBot="1"/>
    <row r="532" spans="2:11">
      <c r="B532" s="194" t="s">
        <v>89</v>
      </c>
      <c r="C532" s="195"/>
      <c r="D532" s="195"/>
      <c r="E532" s="195"/>
      <c r="F532" s="195"/>
      <c r="G532" s="195"/>
      <c r="H532" s="195"/>
      <c r="I532" s="195"/>
      <c r="J532" s="196"/>
      <c r="K532" s="16">
        <v>24</v>
      </c>
    </row>
    <row r="533" spans="2:11">
      <c r="B533" s="197" t="s">
        <v>90</v>
      </c>
      <c r="C533" s="198"/>
      <c r="D533" s="199"/>
      <c r="E533" s="200" t="s">
        <v>91</v>
      </c>
      <c r="F533" s="198"/>
      <c r="G533" s="198"/>
      <c r="H533" s="199"/>
      <c r="I533" s="29" t="s">
        <v>92</v>
      </c>
      <c r="J533" s="6" t="s">
        <v>2</v>
      </c>
    </row>
    <row r="534" spans="2:11">
      <c r="B534" s="197" t="s">
        <v>93</v>
      </c>
      <c r="C534" s="198"/>
      <c r="D534" s="199"/>
      <c r="E534" s="201" t="s">
        <v>46</v>
      </c>
      <c r="F534" s="202"/>
      <c r="G534" s="202"/>
      <c r="H534" s="203"/>
      <c r="I534" s="30" t="s">
        <v>66</v>
      </c>
      <c r="J534" s="7" t="s">
        <v>66</v>
      </c>
    </row>
    <row r="535" spans="2:11">
      <c r="B535" s="204" t="s">
        <v>142</v>
      </c>
      <c r="C535" s="205"/>
      <c r="D535" s="205"/>
      <c r="E535" s="200" t="s">
        <v>94</v>
      </c>
      <c r="F535" s="198"/>
      <c r="G535" s="198"/>
      <c r="H535" s="199"/>
      <c r="I535" s="30" t="s">
        <v>138</v>
      </c>
      <c r="J535" s="31" t="s">
        <v>139</v>
      </c>
    </row>
    <row r="536" spans="2:11" ht="22.5">
      <c r="B536" s="9" t="s">
        <v>67</v>
      </c>
      <c r="C536" s="190" t="s">
        <v>68</v>
      </c>
      <c r="D536" s="191"/>
      <c r="E536" s="40" t="s">
        <v>69</v>
      </c>
      <c r="F536" s="40" t="s">
        <v>70</v>
      </c>
      <c r="G536" s="40" t="s">
        <v>71</v>
      </c>
      <c r="H536" s="37" t="s">
        <v>72</v>
      </c>
      <c r="I536" s="30" t="s">
        <v>73</v>
      </c>
      <c r="J536" s="8" t="s">
        <v>74</v>
      </c>
    </row>
    <row r="537" spans="2:11">
      <c r="B537" s="38">
        <v>1</v>
      </c>
      <c r="C537" s="192" t="s">
        <v>75</v>
      </c>
      <c r="D537" s="193"/>
      <c r="E537" s="19">
        <v>1</v>
      </c>
      <c r="F537" s="39">
        <f>E537</f>
        <v>1</v>
      </c>
      <c r="G537" s="10">
        <f>(F537*100)/E545</f>
        <v>50</v>
      </c>
      <c r="H537" s="39">
        <v>0.2</v>
      </c>
      <c r="I537" s="29">
        <f t="shared" ref="I537:I544" si="58">H537*G537</f>
        <v>10</v>
      </c>
      <c r="J537" s="11"/>
    </row>
    <row r="538" spans="2:11">
      <c r="B538" s="38">
        <f t="shared" ref="B538:B544" si="59">B537+1</f>
        <v>2</v>
      </c>
      <c r="C538" s="192" t="s">
        <v>76</v>
      </c>
      <c r="D538" s="193"/>
      <c r="E538" s="19">
        <v>0</v>
      </c>
      <c r="F538" s="39">
        <f>E538</f>
        <v>0</v>
      </c>
      <c r="G538" s="10">
        <f>(F538*100)/E545</f>
        <v>0</v>
      </c>
      <c r="H538" s="39">
        <v>0.5</v>
      </c>
      <c r="I538" s="29">
        <f t="shared" si="58"/>
        <v>0</v>
      </c>
      <c r="J538" s="11"/>
    </row>
    <row r="539" spans="2:11">
      <c r="B539" s="38">
        <f t="shared" si="59"/>
        <v>3</v>
      </c>
      <c r="C539" s="192" t="s">
        <v>77</v>
      </c>
      <c r="D539" s="193"/>
      <c r="E539" s="19">
        <v>1</v>
      </c>
      <c r="F539" s="39">
        <f>E539</f>
        <v>1</v>
      </c>
      <c r="G539" s="10">
        <f>(F539*100)/E545</f>
        <v>50</v>
      </c>
      <c r="H539" s="39">
        <v>0.8</v>
      </c>
      <c r="I539" s="29">
        <f t="shared" si="58"/>
        <v>40</v>
      </c>
      <c r="J539" s="11"/>
      <c r="K539" s="18"/>
    </row>
    <row r="540" spans="2:11">
      <c r="B540" s="38">
        <f t="shared" si="59"/>
        <v>4</v>
      </c>
      <c r="C540" s="192" t="s">
        <v>78</v>
      </c>
      <c r="D540" s="193"/>
      <c r="E540" s="17">
        <v>0</v>
      </c>
      <c r="F540" s="12"/>
      <c r="G540" s="10">
        <f>(E540*100)/E545</f>
        <v>0</v>
      </c>
      <c r="H540" s="39">
        <v>0.9</v>
      </c>
      <c r="I540" s="29">
        <f t="shared" si="58"/>
        <v>0</v>
      </c>
      <c r="J540" s="11"/>
      <c r="K540" s="18"/>
    </row>
    <row r="541" spans="2:11">
      <c r="B541" s="38">
        <f t="shared" si="59"/>
        <v>5</v>
      </c>
      <c r="C541" s="192" t="s">
        <v>79</v>
      </c>
      <c r="D541" s="193"/>
      <c r="E541" s="17">
        <v>0</v>
      </c>
      <c r="F541" s="12"/>
      <c r="G541" s="10">
        <f>(E541*100)/E545</f>
        <v>0</v>
      </c>
      <c r="H541" s="39">
        <v>1</v>
      </c>
      <c r="I541" s="29">
        <f t="shared" si="58"/>
        <v>0</v>
      </c>
      <c r="J541" s="11"/>
      <c r="K541" s="18"/>
    </row>
    <row r="542" spans="2:11">
      <c r="B542" s="38">
        <f t="shared" si="59"/>
        <v>6</v>
      </c>
      <c r="C542" s="192" t="s">
        <v>63</v>
      </c>
      <c r="D542" s="193"/>
      <c r="E542" s="17">
        <v>0</v>
      </c>
      <c r="F542" s="12"/>
      <c r="G542" s="10">
        <f>(E542*100)/E545</f>
        <v>0</v>
      </c>
      <c r="H542" s="39">
        <v>0.5</v>
      </c>
      <c r="I542" s="29">
        <f t="shared" si="58"/>
        <v>0</v>
      </c>
      <c r="J542" s="11"/>
      <c r="K542" s="18"/>
    </row>
    <row r="543" spans="2:11">
      <c r="B543" s="38">
        <f t="shared" si="59"/>
        <v>7</v>
      </c>
      <c r="C543" s="192" t="s">
        <v>64</v>
      </c>
      <c r="D543" s="193"/>
      <c r="E543" s="17">
        <v>0</v>
      </c>
      <c r="F543" s="12"/>
      <c r="G543" s="10">
        <f>(E543*100)/E545</f>
        <v>0</v>
      </c>
      <c r="H543" s="39">
        <v>0.3</v>
      </c>
      <c r="I543" s="29">
        <f t="shared" si="58"/>
        <v>0</v>
      </c>
      <c r="J543" s="11"/>
      <c r="K543" s="18"/>
    </row>
    <row r="544" spans="2:11">
      <c r="B544" s="38">
        <f t="shared" si="59"/>
        <v>8</v>
      </c>
      <c r="C544" s="192" t="s">
        <v>65</v>
      </c>
      <c r="D544" s="193"/>
      <c r="E544" s="17">
        <v>0</v>
      </c>
      <c r="F544" s="12"/>
      <c r="G544" s="10">
        <f>(E544*100)/E545</f>
        <v>0</v>
      </c>
      <c r="H544" s="39">
        <v>0.6</v>
      </c>
      <c r="I544" s="29">
        <f t="shared" si="58"/>
        <v>0</v>
      </c>
      <c r="J544" s="11"/>
      <c r="K544" s="18"/>
    </row>
    <row r="545" spans="2:11">
      <c r="B545" s="177" t="s">
        <v>80</v>
      </c>
      <c r="C545" s="178"/>
      <c r="D545" s="179"/>
      <c r="E545" s="36">
        <v>2</v>
      </c>
      <c r="F545" s="180" t="s">
        <v>81</v>
      </c>
      <c r="G545" s="178"/>
      <c r="H545" s="179"/>
      <c r="I545" s="29">
        <f>SUM(I537:I544)</f>
        <v>50</v>
      </c>
      <c r="J545" s="6" t="s">
        <v>82</v>
      </c>
      <c r="K545" s="18"/>
    </row>
    <row r="546" spans="2:11">
      <c r="B546" s="181" t="s">
        <v>95</v>
      </c>
      <c r="C546" s="182"/>
      <c r="D546" s="182"/>
      <c r="E546" s="182"/>
      <c r="F546" s="182"/>
      <c r="G546" s="182"/>
      <c r="H546" s="183"/>
      <c r="I546" s="29" t="s">
        <v>83</v>
      </c>
      <c r="J546" s="6"/>
      <c r="K546" s="18"/>
    </row>
    <row r="547" spans="2:11">
      <c r="B547" s="184"/>
      <c r="C547" s="185"/>
      <c r="D547" s="185"/>
      <c r="E547" s="185"/>
      <c r="F547" s="185"/>
      <c r="G547" s="185"/>
      <c r="H547" s="186"/>
      <c r="I547" s="29" t="s">
        <v>84</v>
      </c>
      <c r="J547" s="6"/>
      <c r="K547" s="18"/>
    </row>
    <row r="548" spans="2:11" ht="12" thickBot="1">
      <c r="B548" s="187"/>
      <c r="C548" s="188"/>
      <c r="D548" s="188"/>
      <c r="E548" s="188"/>
      <c r="F548" s="188"/>
      <c r="G548" s="188"/>
      <c r="H548" s="189"/>
      <c r="I548" s="32" t="s">
        <v>85</v>
      </c>
      <c r="J548" s="13"/>
      <c r="K548" s="18"/>
    </row>
    <row r="549" spans="2:11" ht="12" thickBot="1">
      <c r="K549" s="18"/>
    </row>
    <row r="550" spans="2:11">
      <c r="B550" s="194" t="s">
        <v>89</v>
      </c>
      <c r="C550" s="195"/>
      <c r="D550" s="195"/>
      <c r="E550" s="195"/>
      <c r="F550" s="195"/>
      <c r="G550" s="195"/>
      <c r="H550" s="195"/>
      <c r="I550" s="195"/>
      <c r="J550" s="196"/>
      <c r="K550" s="18">
        <v>25</v>
      </c>
    </row>
    <row r="551" spans="2:11">
      <c r="B551" s="197" t="s">
        <v>90</v>
      </c>
      <c r="C551" s="198"/>
      <c r="D551" s="199"/>
      <c r="E551" s="200" t="s">
        <v>91</v>
      </c>
      <c r="F551" s="198"/>
      <c r="G551" s="198"/>
      <c r="H551" s="199"/>
      <c r="I551" s="29" t="s">
        <v>92</v>
      </c>
      <c r="J551" s="6" t="s">
        <v>2</v>
      </c>
      <c r="K551" s="18"/>
    </row>
    <row r="552" spans="2:11">
      <c r="B552" s="197" t="s">
        <v>93</v>
      </c>
      <c r="C552" s="198"/>
      <c r="D552" s="199"/>
      <c r="E552" s="201" t="s">
        <v>46</v>
      </c>
      <c r="F552" s="202"/>
      <c r="G552" s="202"/>
      <c r="H552" s="203"/>
      <c r="I552" s="30" t="s">
        <v>66</v>
      </c>
      <c r="J552" s="7" t="s">
        <v>66</v>
      </c>
      <c r="K552" s="18"/>
    </row>
    <row r="553" spans="2:11">
      <c r="B553" s="204" t="s">
        <v>142</v>
      </c>
      <c r="C553" s="205"/>
      <c r="D553" s="205"/>
      <c r="E553" s="200" t="s">
        <v>94</v>
      </c>
      <c r="F553" s="198"/>
      <c r="G553" s="198"/>
      <c r="H553" s="199"/>
      <c r="I553" s="30" t="s">
        <v>139</v>
      </c>
      <c r="J553" s="31" t="s">
        <v>140</v>
      </c>
      <c r="K553" s="18"/>
    </row>
    <row r="554" spans="2:11" ht="22.5">
      <c r="B554" s="9" t="s">
        <v>67</v>
      </c>
      <c r="C554" s="190" t="s">
        <v>68</v>
      </c>
      <c r="D554" s="191"/>
      <c r="E554" s="40" t="s">
        <v>69</v>
      </c>
      <c r="F554" s="40" t="s">
        <v>70</v>
      </c>
      <c r="G554" s="40" t="s">
        <v>71</v>
      </c>
      <c r="H554" s="37" t="s">
        <v>72</v>
      </c>
      <c r="I554" s="30" t="s">
        <v>73</v>
      </c>
      <c r="J554" s="8" t="s">
        <v>74</v>
      </c>
      <c r="K554" s="18"/>
    </row>
    <row r="555" spans="2:11">
      <c r="B555" s="38">
        <v>1</v>
      </c>
      <c r="C555" s="192" t="s">
        <v>75</v>
      </c>
      <c r="D555" s="193"/>
      <c r="E555" s="19">
        <v>1</v>
      </c>
      <c r="F555" s="39">
        <f>E555</f>
        <v>1</v>
      </c>
      <c r="G555" s="10">
        <f>(F555*100)/E563</f>
        <v>33.333333333333336</v>
      </c>
      <c r="H555" s="39">
        <v>0.2</v>
      </c>
      <c r="I555" s="29">
        <f t="shared" ref="I555:I562" si="60">H555*G555</f>
        <v>6.6666666666666679</v>
      </c>
      <c r="J555" s="11"/>
      <c r="K555" s="18"/>
    </row>
    <row r="556" spans="2:11">
      <c r="B556" s="38">
        <f t="shared" ref="B556:B562" si="61">B555+1</f>
        <v>2</v>
      </c>
      <c r="C556" s="192" t="s">
        <v>76</v>
      </c>
      <c r="D556" s="193"/>
      <c r="E556" s="19">
        <v>0</v>
      </c>
      <c r="F556" s="39">
        <f>E556</f>
        <v>0</v>
      </c>
      <c r="G556" s="10">
        <f>(F556*100)/E563</f>
        <v>0</v>
      </c>
      <c r="H556" s="39">
        <v>0.5</v>
      </c>
      <c r="I556" s="29">
        <f t="shared" si="60"/>
        <v>0</v>
      </c>
      <c r="J556" s="11"/>
      <c r="K556" s="18"/>
    </row>
    <row r="557" spans="2:11">
      <c r="B557" s="38">
        <f t="shared" si="61"/>
        <v>3</v>
      </c>
      <c r="C557" s="192" t="s">
        <v>77</v>
      </c>
      <c r="D557" s="193"/>
      <c r="E557" s="19">
        <v>1</v>
      </c>
      <c r="F557" s="39">
        <f>E557</f>
        <v>1</v>
      </c>
      <c r="G557" s="10">
        <f>(F557*100)/E563</f>
        <v>33.333333333333336</v>
      </c>
      <c r="H557" s="39">
        <v>0.8</v>
      </c>
      <c r="I557" s="29">
        <f t="shared" si="60"/>
        <v>26.666666666666671</v>
      </c>
      <c r="J557" s="11"/>
      <c r="K557" s="18"/>
    </row>
    <row r="558" spans="2:11">
      <c r="B558" s="38">
        <f t="shared" si="61"/>
        <v>4</v>
      </c>
      <c r="C558" s="192" t="s">
        <v>78</v>
      </c>
      <c r="D558" s="193"/>
      <c r="E558" s="17">
        <v>0</v>
      </c>
      <c r="F558" s="12"/>
      <c r="G558" s="10">
        <f>(E558*100)/E563</f>
        <v>0</v>
      </c>
      <c r="H558" s="39">
        <v>0.9</v>
      </c>
      <c r="I558" s="29">
        <f t="shared" si="60"/>
        <v>0</v>
      </c>
      <c r="J558" s="11"/>
      <c r="K558" s="18"/>
    </row>
    <row r="559" spans="2:11">
      <c r="B559" s="38">
        <f t="shared" si="61"/>
        <v>5</v>
      </c>
      <c r="C559" s="192" t="s">
        <v>79</v>
      </c>
      <c r="D559" s="193"/>
      <c r="E559" s="17">
        <v>0</v>
      </c>
      <c r="F559" s="12"/>
      <c r="G559" s="10">
        <f>(E559*100)/E563</f>
        <v>0</v>
      </c>
      <c r="H559" s="39">
        <v>1</v>
      </c>
      <c r="I559" s="29">
        <f t="shared" si="60"/>
        <v>0</v>
      </c>
      <c r="J559" s="11"/>
      <c r="K559" s="18"/>
    </row>
    <row r="560" spans="2:11">
      <c r="B560" s="38">
        <f t="shared" si="61"/>
        <v>6</v>
      </c>
      <c r="C560" s="192" t="s">
        <v>63</v>
      </c>
      <c r="D560" s="193"/>
      <c r="E560" s="17">
        <v>0</v>
      </c>
      <c r="F560" s="12"/>
      <c r="G560" s="10">
        <f>(E560*100)/E563</f>
        <v>0</v>
      </c>
      <c r="H560" s="39">
        <v>0.5</v>
      </c>
      <c r="I560" s="29">
        <f t="shared" si="60"/>
        <v>0</v>
      </c>
      <c r="J560" s="11"/>
    </row>
    <row r="561" spans="2:14">
      <c r="B561" s="38">
        <f t="shared" si="61"/>
        <v>7</v>
      </c>
      <c r="C561" s="192" t="s">
        <v>64</v>
      </c>
      <c r="D561" s="193"/>
      <c r="E561" s="17">
        <v>0</v>
      </c>
      <c r="F561" s="12"/>
      <c r="G561" s="10">
        <f>(E561*100)/E563</f>
        <v>0</v>
      </c>
      <c r="H561" s="39">
        <v>0.3</v>
      </c>
      <c r="I561" s="29">
        <f t="shared" si="60"/>
        <v>0</v>
      </c>
      <c r="J561" s="11"/>
    </row>
    <row r="562" spans="2:14">
      <c r="B562" s="38">
        <f t="shared" si="61"/>
        <v>8</v>
      </c>
      <c r="C562" s="192" t="s">
        <v>65</v>
      </c>
      <c r="D562" s="193"/>
      <c r="E562" s="17">
        <v>0</v>
      </c>
      <c r="F562" s="12"/>
      <c r="G562" s="10">
        <f>(E562*100)/E563</f>
        <v>0</v>
      </c>
      <c r="H562" s="39">
        <v>0.6</v>
      </c>
      <c r="I562" s="29">
        <f t="shared" si="60"/>
        <v>0</v>
      </c>
      <c r="J562" s="11"/>
    </row>
    <row r="563" spans="2:14">
      <c r="B563" s="177" t="s">
        <v>80</v>
      </c>
      <c r="C563" s="178"/>
      <c r="D563" s="179"/>
      <c r="E563" s="36">
        <v>3</v>
      </c>
      <c r="F563" s="180" t="s">
        <v>81</v>
      </c>
      <c r="G563" s="178"/>
      <c r="H563" s="179"/>
      <c r="I563" s="29">
        <f>SUM(I555:I562)</f>
        <v>33.333333333333343</v>
      </c>
      <c r="J563" s="6" t="s">
        <v>82</v>
      </c>
    </row>
    <row r="564" spans="2:14">
      <c r="B564" s="181" t="s">
        <v>95</v>
      </c>
      <c r="C564" s="182"/>
      <c r="D564" s="182"/>
      <c r="E564" s="182"/>
      <c r="F564" s="182"/>
      <c r="G564" s="182"/>
      <c r="H564" s="183"/>
      <c r="I564" s="29" t="s">
        <v>83</v>
      </c>
      <c r="J564" s="6"/>
    </row>
    <row r="565" spans="2:14">
      <c r="B565" s="184"/>
      <c r="C565" s="185"/>
      <c r="D565" s="185"/>
      <c r="E565" s="185"/>
      <c r="F565" s="185"/>
      <c r="G565" s="185"/>
      <c r="H565" s="186"/>
      <c r="I565" s="29" t="s">
        <v>84</v>
      </c>
      <c r="J565" s="6"/>
    </row>
    <row r="566" spans="2:14" ht="12" thickBot="1">
      <c r="B566" s="187"/>
      <c r="C566" s="188"/>
      <c r="D566" s="188"/>
      <c r="E566" s="188"/>
      <c r="F566" s="188"/>
      <c r="G566" s="188"/>
      <c r="H566" s="189"/>
      <c r="I566" s="32" t="s">
        <v>85</v>
      </c>
      <c r="J566" s="13"/>
    </row>
    <row r="567" spans="2:14" ht="12" thickBot="1"/>
    <row r="568" spans="2:14">
      <c r="B568" s="194" t="s">
        <v>89</v>
      </c>
      <c r="C568" s="195"/>
      <c r="D568" s="195"/>
      <c r="E568" s="195"/>
      <c r="F568" s="195"/>
      <c r="G568" s="195"/>
      <c r="H568" s="195"/>
      <c r="I568" s="195"/>
      <c r="J568" s="196"/>
      <c r="K568" s="16">
        <v>26</v>
      </c>
    </row>
    <row r="569" spans="2:14">
      <c r="B569" s="197" t="s">
        <v>90</v>
      </c>
      <c r="C569" s="198"/>
      <c r="D569" s="199"/>
      <c r="E569" s="200" t="s">
        <v>91</v>
      </c>
      <c r="F569" s="198"/>
      <c r="G569" s="198"/>
      <c r="H569" s="199"/>
      <c r="I569" s="29" t="s">
        <v>92</v>
      </c>
      <c r="J569" s="6" t="s">
        <v>2</v>
      </c>
    </row>
    <row r="570" spans="2:14">
      <c r="B570" s="197" t="s">
        <v>93</v>
      </c>
      <c r="C570" s="198"/>
      <c r="D570" s="199"/>
      <c r="E570" s="201" t="s">
        <v>46</v>
      </c>
      <c r="F570" s="202"/>
      <c r="G570" s="202"/>
      <c r="H570" s="203"/>
      <c r="I570" s="30" t="s">
        <v>66</v>
      </c>
      <c r="J570" s="7" t="s">
        <v>66</v>
      </c>
    </row>
    <row r="571" spans="2:14">
      <c r="B571" s="204" t="s">
        <v>142</v>
      </c>
      <c r="C571" s="205"/>
      <c r="D571" s="205"/>
      <c r="E571" s="200" t="s">
        <v>94</v>
      </c>
      <c r="F571" s="198"/>
      <c r="G571" s="198"/>
      <c r="H571" s="199"/>
      <c r="I571" s="30" t="s">
        <v>140</v>
      </c>
      <c r="J571" s="31" t="s">
        <v>141</v>
      </c>
    </row>
    <row r="572" spans="2:14" ht="22.5">
      <c r="B572" s="9" t="s">
        <v>67</v>
      </c>
      <c r="C572" s="190" t="s">
        <v>68</v>
      </c>
      <c r="D572" s="191"/>
      <c r="E572" s="40" t="s">
        <v>69</v>
      </c>
      <c r="F572" s="40" t="s">
        <v>70</v>
      </c>
      <c r="G572" s="40" t="s">
        <v>71</v>
      </c>
      <c r="H572" s="37" t="s">
        <v>72</v>
      </c>
      <c r="I572" s="30" t="s">
        <v>73</v>
      </c>
      <c r="J572" s="8" t="s">
        <v>74</v>
      </c>
    </row>
    <row r="573" spans="2:14">
      <c r="B573" s="38">
        <v>1</v>
      </c>
      <c r="C573" s="192" t="s">
        <v>75</v>
      </c>
      <c r="D573" s="193"/>
      <c r="E573" s="19">
        <v>1</v>
      </c>
      <c r="F573" s="39">
        <f>E573</f>
        <v>1</v>
      </c>
      <c r="G573" s="10">
        <f>(F573*100)/E581</f>
        <v>33.333333333333336</v>
      </c>
      <c r="H573" s="39">
        <v>0.2</v>
      </c>
      <c r="I573" s="29">
        <f t="shared" ref="I573:I580" si="62">H573*G573</f>
        <v>6.6666666666666679</v>
      </c>
      <c r="J573" s="11"/>
    </row>
    <row r="574" spans="2:14">
      <c r="B574" s="38">
        <f t="shared" ref="B574:B580" si="63">B573+1</f>
        <v>2</v>
      </c>
      <c r="C574" s="192" t="s">
        <v>76</v>
      </c>
      <c r="D574" s="193"/>
      <c r="E574" s="19">
        <v>0</v>
      </c>
      <c r="F574" s="39">
        <f>E574</f>
        <v>0</v>
      </c>
      <c r="G574" s="10">
        <f>(F574*100)/E581</f>
        <v>0</v>
      </c>
      <c r="H574" s="39">
        <v>0.5</v>
      </c>
      <c r="I574" s="29">
        <f t="shared" si="62"/>
        <v>0</v>
      </c>
      <c r="J574" s="11"/>
      <c r="M574" s="33"/>
      <c r="N574" s="33"/>
    </row>
    <row r="575" spans="2:14">
      <c r="B575" s="38">
        <f t="shared" si="63"/>
        <v>3</v>
      </c>
      <c r="C575" s="192" t="s">
        <v>77</v>
      </c>
      <c r="D575" s="193"/>
      <c r="E575" s="19">
        <v>1</v>
      </c>
      <c r="F575" s="39">
        <f>E575</f>
        <v>1</v>
      </c>
      <c r="G575" s="10">
        <f>(F575*100)/E581</f>
        <v>33.333333333333336</v>
      </c>
      <c r="H575" s="39">
        <v>0.8</v>
      </c>
      <c r="I575" s="29">
        <f t="shared" si="62"/>
        <v>26.666666666666671</v>
      </c>
      <c r="J575" s="11"/>
      <c r="K575" s="18"/>
      <c r="M575" s="33"/>
      <c r="N575" s="33"/>
    </row>
    <row r="576" spans="2:14">
      <c r="B576" s="38">
        <f t="shared" si="63"/>
        <v>4</v>
      </c>
      <c r="C576" s="192" t="s">
        <v>78</v>
      </c>
      <c r="D576" s="193"/>
      <c r="E576" s="17">
        <v>0</v>
      </c>
      <c r="F576" s="12"/>
      <c r="G576" s="10">
        <f>(E576*100)/E581</f>
        <v>0</v>
      </c>
      <c r="H576" s="39">
        <v>0.9</v>
      </c>
      <c r="I576" s="29">
        <f t="shared" si="62"/>
        <v>0</v>
      </c>
      <c r="J576" s="11"/>
      <c r="K576" s="18"/>
      <c r="M576" s="35"/>
      <c r="N576" s="33"/>
    </row>
    <row r="577" spans="2:14">
      <c r="B577" s="38">
        <f t="shared" si="63"/>
        <v>5</v>
      </c>
      <c r="C577" s="192" t="s">
        <v>79</v>
      </c>
      <c r="D577" s="193"/>
      <c r="E577" s="17">
        <v>0</v>
      </c>
      <c r="F577" s="12"/>
      <c r="G577" s="10">
        <f>(E577*100)/E581</f>
        <v>0</v>
      </c>
      <c r="H577" s="39">
        <v>1</v>
      </c>
      <c r="I577" s="29">
        <f t="shared" si="62"/>
        <v>0</v>
      </c>
      <c r="J577" s="11"/>
      <c r="K577" s="18"/>
      <c r="M577" s="35"/>
      <c r="N577" s="33"/>
    </row>
    <row r="578" spans="2:14">
      <c r="B578" s="38">
        <f t="shared" si="63"/>
        <v>6</v>
      </c>
      <c r="C578" s="192" t="s">
        <v>63</v>
      </c>
      <c r="D578" s="193"/>
      <c r="E578" s="17">
        <v>0</v>
      </c>
      <c r="F578" s="12"/>
      <c r="G578" s="10">
        <f>(E578*100)/E581</f>
        <v>0</v>
      </c>
      <c r="H578" s="39">
        <v>0.5</v>
      </c>
      <c r="I578" s="29">
        <f t="shared" si="62"/>
        <v>0</v>
      </c>
      <c r="J578" s="11"/>
      <c r="K578" s="18"/>
      <c r="M578" s="35"/>
      <c r="N578" s="33"/>
    </row>
    <row r="579" spans="2:14">
      <c r="B579" s="38">
        <f t="shared" si="63"/>
        <v>7</v>
      </c>
      <c r="C579" s="192" t="s">
        <v>64</v>
      </c>
      <c r="D579" s="193"/>
      <c r="E579" s="17">
        <v>0</v>
      </c>
      <c r="F579" s="12"/>
      <c r="G579" s="10">
        <f>(E579*100)/E581</f>
        <v>0</v>
      </c>
      <c r="H579" s="39">
        <v>0.3</v>
      </c>
      <c r="I579" s="29">
        <f t="shared" si="62"/>
        <v>0</v>
      </c>
      <c r="J579" s="11"/>
      <c r="K579" s="18"/>
      <c r="M579" s="35"/>
      <c r="N579" s="33"/>
    </row>
    <row r="580" spans="2:14">
      <c r="B580" s="38">
        <f t="shared" si="63"/>
        <v>8</v>
      </c>
      <c r="C580" s="192" t="s">
        <v>65</v>
      </c>
      <c r="D580" s="193"/>
      <c r="E580" s="19">
        <v>1</v>
      </c>
      <c r="F580" s="12"/>
      <c r="G580" s="10">
        <f>(E580*100)/E581</f>
        <v>33.333333333333336</v>
      </c>
      <c r="H580" s="39">
        <v>0.6</v>
      </c>
      <c r="I580" s="29">
        <f t="shared" si="62"/>
        <v>20</v>
      </c>
      <c r="J580" s="11"/>
      <c r="K580" s="18"/>
      <c r="M580" s="36"/>
      <c r="N580" s="33"/>
    </row>
    <row r="581" spans="2:14">
      <c r="B581" s="177" t="s">
        <v>80</v>
      </c>
      <c r="C581" s="178"/>
      <c r="D581" s="179"/>
      <c r="E581" s="36">
        <v>3</v>
      </c>
      <c r="F581" s="180" t="s">
        <v>81</v>
      </c>
      <c r="G581" s="178"/>
      <c r="H581" s="179"/>
      <c r="I581" s="29">
        <f>SUM(I573:I580)</f>
        <v>53.333333333333343</v>
      </c>
      <c r="J581" s="6" t="s">
        <v>82</v>
      </c>
      <c r="K581" s="18"/>
      <c r="M581" s="36"/>
      <c r="N581" s="33"/>
    </row>
    <row r="582" spans="2:14">
      <c r="B582" s="181" t="s">
        <v>95</v>
      </c>
      <c r="C582" s="182"/>
      <c r="D582" s="182"/>
      <c r="E582" s="182"/>
      <c r="F582" s="182"/>
      <c r="G582" s="182"/>
      <c r="H582" s="183"/>
      <c r="I582" s="29" t="s">
        <v>83</v>
      </c>
      <c r="J582" s="6"/>
      <c r="K582" s="18"/>
      <c r="M582" s="36"/>
      <c r="N582" s="33"/>
    </row>
    <row r="583" spans="2:14">
      <c r="B583" s="184"/>
      <c r="C583" s="185"/>
      <c r="D583" s="185"/>
      <c r="E583" s="185"/>
      <c r="F583" s="185"/>
      <c r="G583" s="185"/>
      <c r="H583" s="186"/>
      <c r="I583" s="29" t="s">
        <v>84</v>
      </c>
      <c r="J583" s="6"/>
      <c r="K583" s="18"/>
      <c r="N583" s="33"/>
    </row>
    <row r="584" spans="2:14" ht="12" thickBot="1">
      <c r="B584" s="187"/>
      <c r="C584" s="188"/>
      <c r="D584" s="188"/>
      <c r="E584" s="188"/>
      <c r="F584" s="188"/>
      <c r="G584" s="188"/>
      <c r="H584" s="189"/>
      <c r="I584" s="32" t="s">
        <v>85</v>
      </c>
      <c r="J584" s="13"/>
      <c r="K584" s="18"/>
    </row>
    <row r="585" spans="2:14">
      <c r="K585" s="18"/>
    </row>
  </sheetData>
  <mergeCells count="503">
    <mergeCell ref="B581:D581"/>
    <mergeCell ref="F581:H581"/>
    <mergeCell ref="B582:H584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B563:D563"/>
    <mergeCell ref="F563:H563"/>
    <mergeCell ref="B564:H566"/>
    <mergeCell ref="B568:J568"/>
    <mergeCell ref="B569:D569"/>
    <mergeCell ref="E569:H569"/>
    <mergeCell ref="B570:D570"/>
    <mergeCell ref="E570:H570"/>
    <mergeCell ref="B571:D571"/>
    <mergeCell ref="E571:H571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B545:D545"/>
    <mergeCell ref="F545:H545"/>
    <mergeCell ref="B546:H548"/>
    <mergeCell ref="B550:J550"/>
    <mergeCell ref="B551:D551"/>
    <mergeCell ref="E551:H551"/>
    <mergeCell ref="B552:D552"/>
    <mergeCell ref="E552:H552"/>
    <mergeCell ref="B553:D553"/>
    <mergeCell ref="E553:H553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B527:D527"/>
    <mergeCell ref="F527:H527"/>
    <mergeCell ref="B528:H530"/>
    <mergeCell ref="B532:J532"/>
    <mergeCell ref="B533:D533"/>
    <mergeCell ref="E533:H533"/>
    <mergeCell ref="B534:D534"/>
    <mergeCell ref="E534:H534"/>
    <mergeCell ref="B535:D535"/>
    <mergeCell ref="E535:H535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B509:D509"/>
    <mergeCell ref="F509:H509"/>
    <mergeCell ref="B510:H512"/>
    <mergeCell ref="B514:J514"/>
    <mergeCell ref="B515:D515"/>
    <mergeCell ref="E515:H515"/>
    <mergeCell ref="B516:D516"/>
    <mergeCell ref="E516:H516"/>
    <mergeCell ref="B517:D517"/>
    <mergeCell ref="E517:H517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B491:D491"/>
    <mergeCell ref="F491:H491"/>
    <mergeCell ref="B492:H494"/>
    <mergeCell ref="B496:J496"/>
    <mergeCell ref="B497:D497"/>
    <mergeCell ref="E497:H497"/>
    <mergeCell ref="B498:D498"/>
    <mergeCell ref="E498:H498"/>
    <mergeCell ref="B499:D499"/>
    <mergeCell ref="E499:H499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B473:D473"/>
    <mergeCell ref="F473:H473"/>
    <mergeCell ref="B474:H476"/>
    <mergeCell ref="B478:J478"/>
    <mergeCell ref="B479:D479"/>
    <mergeCell ref="E479:H479"/>
    <mergeCell ref="B480:D480"/>
    <mergeCell ref="E480:H480"/>
    <mergeCell ref="B481:D481"/>
    <mergeCell ref="E481:H481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B455:D455"/>
    <mergeCell ref="F455:H455"/>
    <mergeCell ref="B456:H458"/>
    <mergeCell ref="B460:J460"/>
    <mergeCell ref="B461:D461"/>
    <mergeCell ref="E461:H461"/>
    <mergeCell ref="B462:D462"/>
    <mergeCell ref="E462:H462"/>
    <mergeCell ref="B463:D463"/>
    <mergeCell ref="E463:H463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B437:D437"/>
    <mergeCell ref="F437:H437"/>
    <mergeCell ref="B438:H440"/>
    <mergeCell ref="B442:J442"/>
    <mergeCell ref="B443:D443"/>
    <mergeCell ref="E443:H443"/>
    <mergeCell ref="B444:D444"/>
    <mergeCell ref="E444:H444"/>
    <mergeCell ref="B445:D445"/>
    <mergeCell ref="E445:H445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B419:D419"/>
    <mergeCell ref="F419:H419"/>
    <mergeCell ref="B420:H422"/>
    <mergeCell ref="B424:J424"/>
    <mergeCell ref="B425:D425"/>
    <mergeCell ref="E425:H425"/>
    <mergeCell ref="B426:D426"/>
    <mergeCell ref="E426:H426"/>
    <mergeCell ref="B427:D427"/>
    <mergeCell ref="E427:H427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B406:J406"/>
    <mergeCell ref="B407:D407"/>
    <mergeCell ref="E407:H407"/>
    <mergeCell ref="B408:D408"/>
    <mergeCell ref="E408:H408"/>
    <mergeCell ref="B409:D409"/>
    <mergeCell ref="E409:H409"/>
    <mergeCell ref="B228:D228"/>
    <mergeCell ref="E228:H228"/>
    <mergeCell ref="B229:D229"/>
    <mergeCell ref="E229:H229"/>
    <mergeCell ref="C230:D230"/>
    <mergeCell ref="C231:D231"/>
    <mergeCell ref="B239:D239"/>
    <mergeCell ref="F239:H239"/>
    <mergeCell ref="B240:H242"/>
    <mergeCell ref="C234:D234"/>
    <mergeCell ref="C235:D235"/>
    <mergeCell ref="C236:D236"/>
    <mergeCell ref="C237:D237"/>
    <mergeCell ref="C238:D238"/>
    <mergeCell ref="B244:J244"/>
    <mergeCell ref="B245:D245"/>
    <mergeCell ref="E245:H245"/>
    <mergeCell ref="A1:B1"/>
    <mergeCell ref="C232:D232"/>
    <mergeCell ref="C233:D233"/>
    <mergeCell ref="A88:A89"/>
    <mergeCell ref="B88:E88"/>
    <mergeCell ref="F88:F89"/>
    <mergeCell ref="G88:G89"/>
    <mergeCell ref="H88:H89"/>
    <mergeCell ref="I88:P88"/>
    <mergeCell ref="B89:C89"/>
    <mergeCell ref="D89:E89"/>
    <mergeCell ref="B208:J208"/>
    <mergeCell ref="B209:D209"/>
    <mergeCell ref="E209:H209"/>
    <mergeCell ref="B210:D210"/>
    <mergeCell ref="E210:H210"/>
    <mergeCell ref="B211:D211"/>
    <mergeCell ref="E211:H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B221:D221"/>
    <mergeCell ref="F221:H221"/>
    <mergeCell ref="B222:H224"/>
    <mergeCell ref="B226:J226"/>
    <mergeCell ref="B227:D227"/>
    <mergeCell ref="E227:H227"/>
    <mergeCell ref="B246:D246"/>
    <mergeCell ref="E246:H246"/>
    <mergeCell ref="B247:D247"/>
    <mergeCell ref="E247:H247"/>
    <mergeCell ref="C248:D248"/>
    <mergeCell ref="C254:D254"/>
    <mergeCell ref="C255:D255"/>
    <mergeCell ref="C256:D256"/>
    <mergeCell ref="C250:D250"/>
    <mergeCell ref="C251:D251"/>
    <mergeCell ref="C252:D252"/>
    <mergeCell ref="C253:D253"/>
    <mergeCell ref="C249:D249"/>
    <mergeCell ref="B257:D257"/>
    <mergeCell ref="F257:H257"/>
    <mergeCell ref="B258:H260"/>
    <mergeCell ref="C268:D268"/>
    <mergeCell ref="C269:D269"/>
    <mergeCell ref="C270:D270"/>
    <mergeCell ref="C271:D271"/>
    <mergeCell ref="B262:J262"/>
    <mergeCell ref="B263:D263"/>
    <mergeCell ref="E263:H263"/>
    <mergeCell ref="B264:D264"/>
    <mergeCell ref="E264:H264"/>
    <mergeCell ref="B265:D265"/>
    <mergeCell ref="E265:H265"/>
    <mergeCell ref="C266:D266"/>
    <mergeCell ref="C267:D267"/>
    <mergeCell ref="C272:D272"/>
    <mergeCell ref="C273:D273"/>
    <mergeCell ref="C274:D274"/>
    <mergeCell ref="B275:D275"/>
    <mergeCell ref="F275:H275"/>
    <mergeCell ref="B276:H278"/>
    <mergeCell ref="B280:J280"/>
    <mergeCell ref="B281:D281"/>
    <mergeCell ref="E281:H281"/>
    <mergeCell ref="B282:D282"/>
    <mergeCell ref="E282:H282"/>
    <mergeCell ref="B283:D283"/>
    <mergeCell ref="E283:H283"/>
    <mergeCell ref="C284:D284"/>
    <mergeCell ref="C290:D290"/>
    <mergeCell ref="C291:D291"/>
    <mergeCell ref="C292:D292"/>
    <mergeCell ref="C286:D286"/>
    <mergeCell ref="C287:D287"/>
    <mergeCell ref="C288:D288"/>
    <mergeCell ref="C289:D289"/>
    <mergeCell ref="C285:D285"/>
    <mergeCell ref="B293:D293"/>
    <mergeCell ref="F293:H293"/>
    <mergeCell ref="B294:H296"/>
    <mergeCell ref="C304:D304"/>
    <mergeCell ref="C305:D305"/>
    <mergeCell ref="C306:D306"/>
    <mergeCell ref="C307:D307"/>
    <mergeCell ref="B298:J298"/>
    <mergeCell ref="B299:D299"/>
    <mergeCell ref="E299:H299"/>
    <mergeCell ref="B300:D300"/>
    <mergeCell ref="E300:H300"/>
    <mergeCell ref="B301:D301"/>
    <mergeCell ref="E301:H301"/>
    <mergeCell ref="C302:D302"/>
    <mergeCell ref="C303:D303"/>
    <mergeCell ref="C308:D308"/>
    <mergeCell ref="C309:D309"/>
    <mergeCell ref="C310:D310"/>
    <mergeCell ref="B311:D311"/>
    <mergeCell ref="F311:H311"/>
    <mergeCell ref="B312:H314"/>
    <mergeCell ref="B316:J316"/>
    <mergeCell ref="B317:D317"/>
    <mergeCell ref="E317:H317"/>
    <mergeCell ref="B318:D318"/>
    <mergeCell ref="E318:H318"/>
    <mergeCell ref="B319:D319"/>
    <mergeCell ref="E319:H319"/>
    <mergeCell ref="C320:D320"/>
    <mergeCell ref="C326:D326"/>
    <mergeCell ref="C327:D327"/>
    <mergeCell ref="C328:D328"/>
    <mergeCell ref="C322:D322"/>
    <mergeCell ref="C323:D323"/>
    <mergeCell ref="C324:D324"/>
    <mergeCell ref="C325:D325"/>
    <mergeCell ref="C321:D321"/>
    <mergeCell ref="B329:D329"/>
    <mergeCell ref="F329:H329"/>
    <mergeCell ref="B330:H332"/>
    <mergeCell ref="C340:D340"/>
    <mergeCell ref="C341:D341"/>
    <mergeCell ref="C342:D342"/>
    <mergeCell ref="C343:D343"/>
    <mergeCell ref="B334:J334"/>
    <mergeCell ref="B335:D335"/>
    <mergeCell ref="E335:H335"/>
    <mergeCell ref="B336:D336"/>
    <mergeCell ref="E336:H336"/>
    <mergeCell ref="B337:D337"/>
    <mergeCell ref="E337:H337"/>
    <mergeCell ref="C338:D338"/>
    <mergeCell ref="C339:D339"/>
    <mergeCell ref="C344:D344"/>
    <mergeCell ref="C345:D345"/>
    <mergeCell ref="C346:D346"/>
    <mergeCell ref="B347:D347"/>
    <mergeCell ref="F347:H347"/>
    <mergeCell ref="B348:H350"/>
    <mergeCell ref="B352:J352"/>
    <mergeCell ref="B353:D353"/>
    <mergeCell ref="E353:H353"/>
    <mergeCell ref="B354:D354"/>
    <mergeCell ref="E354:H354"/>
    <mergeCell ref="B355:D355"/>
    <mergeCell ref="E355:H355"/>
    <mergeCell ref="C356:D356"/>
    <mergeCell ref="C362:D362"/>
    <mergeCell ref="C363:D363"/>
    <mergeCell ref="C364:D364"/>
    <mergeCell ref="C358:D358"/>
    <mergeCell ref="C359:D359"/>
    <mergeCell ref="C360:D360"/>
    <mergeCell ref="C361:D361"/>
    <mergeCell ref="C357:D357"/>
    <mergeCell ref="B365:D365"/>
    <mergeCell ref="F365:H365"/>
    <mergeCell ref="B366:H368"/>
    <mergeCell ref="C376:D376"/>
    <mergeCell ref="C377:D377"/>
    <mergeCell ref="C378:D378"/>
    <mergeCell ref="C379:D379"/>
    <mergeCell ref="B370:J370"/>
    <mergeCell ref="B371:D371"/>
    <mergeCell ref="E371:H371"/>
    <mergeCell ref="B372:D372"/>
    <mergeCell ref="E372:H372"/>
    <mergeCell ref="B373:D373"/>
    <mergeCell ref="E373:H373"/>
    <mergeCell ref="C374:D374"/>
    <mergeCell ref="C375:D375"/>
    <mergeCell ref="C380:D380"/>
    <mergeCell ref="C381:D381"/>
    <mergeCell ref="C382:D382"/>
    <mergeCell ref="B383:D383"/>
    <mergeCell ref="F383:H383"/>
    <mergeCell ref="B384:H386"/>
    <mergeCell ref="B388:J388"/>
    <mergeCell ref="B389:D389"/>
    <mergeCell ref="E389:H389"/>
    <mergeCell ref="B401:D401"/>
    <mergeCell ref="F401:H401"/>
    <mergeCell ref="B402:H404"/>
    <mergeCell ref="B390:D390"/>
    <mergeCell ref="E390:H390"/>
    <mergeCell ref="B391:D391"/>
    <mergeCell ref="E391:H391"/>
    <mergeCell ref="C392:D392"/>
    <mergeCell ref="C398:D398"/>
    <mergeCell ref="C399:D399"/>
    <mergeCell ref="C400:D400"/>
    <mergeCell ref="C394:D394"/>
    <mergeCell ref="C395:D395"/>
    <mergeCell ref="C396:D396"/>
    <mergeCell ref="C397:D397"/>
    <mergeCell ref="C393:D393"/>
    <mergeCell ref="B118:J118"/>
    <mergeCell ref="B119:D119"/>
    <mergeCell ref="E119:H119"/>
    <mergeCell ref="B120:D120"/>
    <mergeCell ref="E120:H120"/>
    <mergeCell ref="B121:D121"/>
    <mergeCell ref="E121:H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B131:D131"/>
    <mergeCell ref="F131:H131"/>
    <mergeCell ref="B132:H134"/>
    <mergeCell ref="B136:J136"/>
    <mergeCell ref="B137:D137"/>
    <mergeCell ref="E137:H137"/>
    <mergeCell ref="B138:D138"/>
    <mergeCell ref="E138:H138"/>
    <mergeCell ref="B139:D139"/>
    <mergeCell ref="E139:H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B149:D149"/>
    <mergeCell ref="F149:H149"/>
    <mergeCell ref="B150:H152"/>
    <mergeCell ref="B154:J154"/>
    <mergeCell ref="B155:D155"/>
    <mergeCell ref="E155:H155"/>
    <mergeCell ref="B156:D156"/>
    <mergeCell ref="E156:H156"/>
    <mergeCell ref="B157:D157"/>
    <mergeCell ref="E157:H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B167:D167"/>
    <mergeCell ref="F167:H167"/>
    <mergeCell ref="B168:H170"/>
    <mergeCell ref="B172:J172"/>
    <mergeCell ref="B173:D173"/>
    <mergeCell ref="E173:H173"/>
    <mergeCell ref="B174:D174"/>
    <mergeCell ref="E174:H174"/>
    <mergeCell ref="B175:D175"/>
    <mergeCell ref="E175:H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B185:D185"/>
    <mergeCell ref="F185:H185"/>
    <mergeCell ref="B186:H188"/>
    <mergeCell ref="B190:J190"/>
    <mergeCell ref="B191:D191"/>
    <mergeCell ref="E191:H191"/>
    <mergeCell ref="B192:D192"/>
    <mergeCell ref="E192:H192"/>
    <mergeCell ref="B193:D193"/>
    <mergeCell ref="E193:H193"/>
    <mergeCell ref="B203:D203"/>
    <mergeCell ref="F203:H203"/>
    <mergeCell ref="B204:H206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</mergeCells>
  <pageMargins left="0.511811024" right="0.511811024" top="0.78740157499999996" bottom="0.78740157499999996" header="0.31496062000000002" footer="0.31496062000000002"/>
  <pageSetup paperSize="9" scale="85" orientation="portrait" r:id="rId1"/>
  <rowBreaks count="8" manualBreakCount="8">
    <brk id="171" min="1" max="9" man="1"/>
    <brk id="225" min="1" max="9" man="1"/>
    <brk id="279" min="1" max="9" man="1"/>
    <brk id="333" min="1" max="9" man="1"/>
    <brk id="387" min="1" max="9" man="1"/>
    <brk id="441" min="1" max="9" man="1"/>
    <brk id="495" min="1" max="9" man="1"/>
    <brk id="549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81"/>
  <sheetViews>
    <sheetView view="pageBreakPreview" zoomScale="90" zoomScaleNormal="85" zoomScaleSheetLayoutView="90" workbookViewId="0">
      <selection activeCell="H57" sqref="H57"/>
    </sheetView>
  </sheetViews>
  <sheetFormatPr defaultRowHeight="11.25"/>
  <cols>
    <col min="1" max="1" width="5.85546875" style="16" customWidth="1"/>
    <col min="2" max="2" width="7.7109375" style="16" customWidth="1"/>
    <col min="3" max="7" width="9.140625" style="16" customWidth="1"/>
    <col min="8" max="8" width="9.140625" style="16"/>
    <col min="9" max="9" width="15.5703125" style="27" bestFit="1" customWidth="1"/>
    <col min="10" max="10" width="15.5703125" style="16" bestFit="1" customWidth="1"/>
    <col min="11" max="16" width="9.140625" style="16"/>
    <col min="17" max="17" width="9" style="16" customWidth="1"/>
    <col min="18" max="18" width="15.140625" style="16" bestFit="1" customWidth="1"/>
    <col min="19" max="20" width="9" style="16" customWidth="1"/>
    <col min="21" max="21" width="15.140625" style="16" bestFit="1" customWidth="1"/>
    <col min="22" max="16384" width="9.140625" style="16"/>
  </cols>
  <sheetData>
    <row r="1" spans="1:6" ht="23.25" thickBot="1">
      <c r="A1" s="225" t="s">
        <v>47</v>
      </c>
      <c r="B1" s="226"/>
      <c r="C1" s="87" t="s">
        <v>48</v>
      </c>
      <c r="D1" s="88" t="s">
        <v>49</v>
      </c>
      <c r="E1" s="89" t="s">
        <v>50</v>
      </c>
      <c r="F1" s="15">
        <f>AVERAGE(C2:C26)</f>
        <v>1.1720000000000002</v>
      </c>
    </row>
    <row r="2" spans="1:6" ht="12" customHeight="1">
      <c r="A2" s="116">
        <v>770</v>
      </c>
      <c r="B2" s="117" t="s">
        <v>97</v>
      </c>
      <c r="C2" s="73">
        <v>2.8000000000000003</v>
      </c>
      <c r="D2" s="119">
        <f>C2-$F$1</f>
        <v>1.6280000000000001</v>
      </c>
      <c r="E2" s="134">
        <f>D2</f>
        <v>1.6280000000000001</v>
      </c>
      <c r="F2" s="15"/>
    </row>
    <row r="3" spans="1:6" ht="12" customHeight="1">
      <c r="A3" s="85">
        <v>774</v>
      </c>
      <c r="B3" s="90" t="s">
        <v>97</v>
      </c>
      <c r="C3" s="145">
        <v>1.8000000000000003</v>
      </c>
      <c r="D3" s="77">
        <f t="shared" ref="D3:D7" si="0">C3-$F$1</f>
        <v>0.62800000000000011</v>
      </c>
      <c r="E3" s="146">
        <f>E2+D3</f>
        <v>2.2560000000000002</v>
      </c>
      <c r="F3" s="15"/>
    </row>
    <row r="4" spans="1:6" ht="12" customHeight="1">
      <c r="A4" s="85">
        <v>780</v>
      </c>
      <c r="B4" s="90" t="s">
        <v>97</v>
      </c>
      <c r="C4" s="145">
        <v>1.8000000000000003</v>
      </c>
      <c r="D4" s="77">
        <f t="shared" si="0"/>
        <v>0.62800000000000011</v>
      </c>
      <c r="E4" s="146">
        <f t="shared" ref="E4:E26" si="1">E3+D4</f>
        <v>2.8840000000000003</v>
      </c>
      <c r="F4" s="15"/>
    </row>
    <row r="5" spans="1:6" ht="12" customHeight="1">
      <c r="A5" s="85">
        <v>784</v>
      </c>
      <c r="B5" s="90" t="s">
        <v>97</v>
      </c>
      <c r="C5" s="145">
        <v>0.3</v>
      </c>
      <c r="D5" s="77">
        <f t="shared" si="0"/>
        <v>-0.87200000000000011</v>
      </c>
      <c r="E5" s="146">
        <f t="shared" si="1"/>
        <v>2.0120000000000005</v>
      </c>
      <c r="F5" s="15"/>
    </row>
    <row r="6" spans="1:6" ht="12" customHeight="1">
      <c r="A6" s="85">
        <v>790</v>
      </c>
      <c r="B6" s="90" t="s">
        <v>97</v>
      </c>
      <c r="C6" s="145">
        <v>0.2</v>
      </c>
      <c r="D6" s="77">
        <f t="shared" si="0"/>
        <v>-0.9720000000000002</v>
      </c>
      <c r="E6" s="146">
        <f t="shared" si="1"/>
        <v>1.0400000000000003</v>
      </c>
      <c r="F6" s="15"/>
    </row>
    <row r="7" spans="1:6" ht="12" customHeight="1">
      <c r="A7" s="85">
        <v>794</v>
      </c>
      <c r="B7" s="90" t="s">
        <v>97</v>
      </c>
      <c r="C7" s="145">
        <v>0</v>
      </c>
      <c r="D7" s="77">
        <f t="shared" si="0"/>
        <v>-1.1720000000000002</v>
      </c>
      <c r="E7" s="146">
        <f t="shared" si="1"/>
        <v>-0.1319999999999999</v>
      </c>
      <c r="F7" s="15"/>
    </row>
    <row r="8" spans="1:6">
      <c r="A8" s="85">
        <v>800</v>
      </c>
      <c r="B8" s="81" t="s">
        <v>97</v>
      </c>
      <c r="C8" s="86">
        <v>2</v>
      </c>
      <c r="D8" s="77">
        <f t="shared" ref="D8:D26" si="2">C8-$F$1</f>
        <v>0.82799999999999985</v>
      </c>
      <c r="E8" s="146">
        <f t="shared" si="1"/>
        <v>0.69599999999999995</v>
      </c>
      <c r="F8" s="15"/>
    </row>
    <row r="9" spans="1:6">
      <c r="A9" s="85">
        <v>804</v>
      </c>
      <c r="B9" s="81" t="s">
        <v>97</v>
      </c>
      <c r="C9" s="86">
        <v>0</v>
      </c>
      <c r="D9" s="77">
        <f t="shared" si="2"/>
        <v>-1.1720000000000002</v>
      </c>
      <c r="E9" s="146">
        <f t="shared" si="1"/>
        <v>-0.4760000000000002</v>
      </c>
      <c r="F9" s="15"/>
    </row>
    <row r="10" spans="1:6">
      <c r="A10" s="85">
        <v>810</v>
      </c>
      <c r="B10" s="81" t="s">
        <v>97</v>
      </c>
      <c r="C10" s="86">
        <v>0.2</v>
      </c>
      <c r="D10" s="77">
        <f t="shared" si="2"/>
        <v>-0.9720000000000002</v>
      </c>
      <c r="E10" s="146">
        <f t="shared" si="1"/>
        <v>-1.4480000000000004</v>
      </c>
      <c r="F10" s="15"/>
    </row>
    <row r="11" spans="1:6">
      <c r="A11" s="85">
        <v>814</v>
      </c>
      <c r="B11" s="81" t="s">
        <v>97</v>
      </c>
      <c r="C11" s="86">
        <v>0.2</v>
      </c>
      <c r="D11" s="77">
        <f t="shared" si="2"/>
        <v>-0.9720000000000002</v>
      </c>
      <c r="E11" s="146">
        <f t="shared" si="1"/>
        <v>-2.4200000000000008</v>
      </c>
      <c r="F11" s="15"/>
    </row>
    <row r="12" spans="1:6">
      <c r="A12" s="85">
        <v>820</v>
      </c>
      <c r="B12" s="81" t="s">
        <v>97</v>
      </c>
      <c r="C12" s="86">
        <v>1</v>
      </c>
      <c r="D12" s="77">
        <f t="shared" si="2"/>
        <v>-0.17200000000000015</v>
      </c>
      <c r="E12" s="146">
        <f t="shared" si="1"/>
        <v>-2.592000000000001</v>
      </c>
      <c r="F12" s="15"/>
    </row>
    <row r="13" spans="1:6">
      <c r="A13" s="85">
        <v>824</v>
      </c>
      <c r="B13" s="81" t="s">
        <v>97</v>
      </c>
      <c r="C13" s="86">
        <v>1.8000000000000003</v>
      </c>
      <c r="D13" s="77">
        <f t="shared" si="2"/>
        <v>0.62800000000000011</v>
      </c>
      <c r="E13" s="146">
        <f t="shared" si="1"/>
        <v>-1.9640000000000009</v>
      </c>
      <c r="F13" s="15"/>
    </row>
    <row r="14" spans="1:6">
      <c r="A14" s="85">
        <v>830</v>
      </c>
      <c r="B14" s="81" t="s">
        <v>97</v>
      </c>
      <c r="C14" s="86">
        <v>0.6</v>
      </c>
      <c r="D14" s="77">
        <f t="shared" si="2"/>
        <v>-0.57200000000000017</v>
      </c>
      <c r="E14" s="146">
        <f t="shared" si="1"/>
        <v>-2.5360000000000009</v>
      </c>
      <c r="F14" s="15"/>
    </row>
    <row r="15" spans="1:6">
      <c r="A15" s="85">
        <v>834</v>
      </c>
      <c r="B15" s="81" t="s">
        <v>97</v>
      </c>
      <c r="C15" s="86">
        <v>1.2000000000000002</v>
      </c>
      <c r="D15" s="77">
        <f t="shared" si="2"/>
        <v>2.8000000000000025E-2</v>
      </c>
      <c r="E15" s="146">
        <f t="shared" si="1"/>
        <v>-2.5080000000000009</v>
      </c>
      <c r="F15" s="15"/>
    </row>
    <row r="16" spans="1:6">
      <c r="A16" s="85">
        <v>840</v>
      </c>
      <c r="B16" s="81" t="s">
        <v>97</v>
      </c>
      <c r="C16" s="86">
        <v>1.8000000000000003</v>
      </c>
      <c r="D16" s="77">
        <f t="shared" si="2"/>
        <v>0.62800000000000011</v>
      </c>
      <c r="E16" s="146">
        <f t="shared" si="1"/>
        <v>-1.8800000000000008</v>
      </c>
      <c r="F16" s="15"/>
    </row>
    <row r="17" spans="1:6">
      <c r="A17" s="85">
        <v>844</v>
      </c>
      <c r="B17" s="81" t="s">
        <v>97</v>
      </c>
      <c r="C17" s="86">
        <v>1</v>
      </c>
      <c r="D17" s="77">
        <f t="shared" si="2"/>
        <v>-0.17200000000000015</v>
      </c>
      <c r="E17" s="146">
        <f t="shared" si="1"/>
        <v>-2.0520000000000009</v>
      </c>
      <c r="F17" s="15"/>
    </row>
    <row r="18" spans="1:6">
      <c r="A18" s="85">
        <v>850</v>
      </c>
      <c r="B18" s="81" t="s">
        <v>97</v>
      </c>
      <c r="C18" s="86">
        <v>1.6</v>
      </c>
      <c r="D18" s="77">
        <f t="shared" si="2"/>
        <v>0.42799999999999994</v>
      </c>
      <c r="E18" s="146">
        <f t="shared" si="1"/>
        <v>-1.624000000000001</v>
      </c>
      <c r="F18" s="15"/>
    </row>
    <row r="19" spans="1:6">
      <c r="A19" s="85">
        <v>854</v>
      </c>
      <c r="B19" s="81" t="s">
        <v>98</v>
      </c>
      <c r="C19" s="86">
        <v>0.8</v>
      </c>
      <c r="D19" s="77">
        <f t="shared" si="2"/>
        <v>-0.37200000000000011</v>
      </c>
      <c r="E19" s="146">
        <f t="shared" si="1"/>
        <v>-1.9960000000000011</v>
      </c>
      <c r="F19" s="15"/>
    </row>
    <row r="20" spans="1:6">
      <c r="A20" s="85">
        <v>860</v>
      </c>
      <c r="B20" s="81" t="s">
        <v>97</v>
      </c>
      <c r="C20" s="86">
        <v>0.8</v>
      </c>
      <c r="D20" s="77">
        <f t="shared" si="2"/>
        <v>-0.37200000000000011</v>
      </c>
      <c r="E20" s="146">
        <f t="shared" si="1"/>
        <v>-2.3680000000000012</v>
      </c>
      <c r="F20" s="15"/>
    </row>
    <row r="21" spans="1:6">
      <c r="A21" s="85">
        <v>864</v>
      </c>
      <c r="B21" s="81" t="s">
        <v>97</v>
      </c>
      <c r="C21" s="86">
        <v>0.6</v>
      </c>
      <c r="D21" s="77">
        <f t="shared" si="2"/>
        <v>-0.57200000000000017</v>
      </c>
      <c r="E21" s="146">
        <f t="shared" si="1"/>
        <v>-2.9400000000000013</v>
      </c>
      <c r="F21" s="15"/>
    </row>
    <row r="22" spans="1:6">
      <c r="A22" s="85">
        <v>870</v>
      </c>
      <c r="B22" s="81" t="s">
        <v>98</v>
      </c>
      <c r="C22" s="86">
        <v>1</v>
      </c>
      <c r="D22" s="77">
        <f t="shared" si="2"/>
        <v>-0.17200000000000015</v>
      </c>
      <c r="E22" s="146">
        <f t="shared" si="1"/>
        <v>-3.1120000000000014</v>
      </c>
      <c r="F22" s="15"/>
    </row>
    <row r="23" spans="1:6">
      <c r="A23" s="85">
        <v>874</v>
      </c>
      <c r="B23" s="81" t="s">
        <v>98</v>
      </c>
      <c r="C23" s="86">
        <v>1.4</v>
      </c>
      <c r="D23" s="77">
        <f t="shared" si="2"/>
        <v>0.22799999999999976</v>
      </c>
      <c r="E23" s="146">
        <f t="shared" si="1"/>
        <v>-2.8840000000000017</v>
      </c>
      <c r="F23" s="15"/>
    </row>
    <row r="24" spans="1:6">
      <c r="A24" s="85">
        <v>880</v>
      </c>
      <c r="B24" s="81" t="s">
        <v>98</v>
      </c>
      <c r="C24" s="86">
        <v>0.8</v>
      </c>
      <c r="D24" s="77">
        <f t="shared" si="2"/>
        <v>-0.37200000000000011</v>
      </c>
      <c r="E24" s="146">
        <f t="shared" si="1"/>
        <v>-3.256000000000002</v>
      </c>
      <c r="F24" s="15"/>
    </row>
    <row r="25" spans="1:6">
      <c r="A25" s="85">
        <v>884</v>
      </c>
      <c r="B25" s="81" t="s">
        <v>98</v>
      </c>
      <c r="C25" s="86">
        <v>1.8000000000000003</v>
      </c>
      <c r="D25" s="77">
        <f t="shared" si="2"/>
        <v>0.62800000000000011</v>
      </c>
      <c r="E25" s="146">
        <f t="shared" si="1"/>
        <v>-2.6280000000000019</v>
      </c>
      <c r="F25" s="15"/>
    </row>
    <row r="26" spans="1:6" ht="12" thickBot="1">
      <c r="A26" s="95">
        <v>890</v>
      </c>
      <c r="B26" s="82" t="s">
        <v>98</v>
      </c>
      <c r="C26" s="120">
        <v>3.8000000000000003</v>
      </c>
      <c r="D26" s="80">
        <f t="shared" si="2"/>
        <v>2.6280000000000001</v>
      </c>
      <c r="E26" s="147">
        <f t="shared" si="1"/>
        <v>0</v>
      </c>
      <c r="F26" s="15"/>
    </row>
    <row r="27" spans="1:6">
      <c r="A27" s="122">
        <v>894</v>
      </c>
      <c r="B27" s="114" t="s">
        <v>98</v>
      </c>
      <c r="C27" s="122">
        <v>1</v>
      </c>
      <c r="D27" s="123"/>
      <c r="E27" s="124"/>
      <c r="F27" s="15"/>
    </row>
    <row r="28" spans="1:6">
      <c r="A28" s="20">
        <v>900</v>
      </c>
      <c r="B28" s="107" t="s">
        <v>98</v>
      </c>
      <c r="C28" s="20">
        <v>1.6</v>
      </c>
      <c r="D28" s="125"/>
      <c r="E28" s="126"/>
      <c r="F28" s="15"/>
    </row>
    <row r="29" spans="1:6">
      <c r="A29" s="127">
        <v>904</v>
      </c>
      <c r="B29" s="107" t="s">
        <v>98</v>
      </c>
      <c r="C29" s="51">
        <v>1.2000000000000002</v>
      </c>
      <c r="D29" s="125"/>
      <c r="E29" s="126"/>
    </row>
    <row r="30" spans="1:6">
      <c r="A30" s="127">
        <v>910</v>
      </c>
      <c r="B30" s="107" t="s">
        <v>98</v>
      </c>
      <c r="C30" s="51">
        <v>1.4</v>
      </c>
      <c r="D30" s="125"/>
      <c r="E30" s="126"/>
    </row>
    <row r="31" spans="1:6">
      <c r="A31" s="127">
        <v>914</v>
      </c>
      <c r="B31" s="107" t="s">
        <v>98</v>
      </c>
      <c r="C31" s="128">
        <v>1.6</v>
      </c>
      <c r="D31" s="125"/>
      <c r="E31" s="126"/>
    </row>
    <row r="32" spans="1:6">
      <c r="A32" s="127">
        <v>920</v>
      </c>
      <c r="B32" s="107" t="s">
        <v>98</v>
      </c>
      <c r="C32" s="128">
        <v>0.6</v>
      </c>
      <c r="D32" s="125"/>
      <c r="E32" s="126"/>
    </row>
    <row r="33" spans="1:20">
      <c r="A33" s="127">
        <v>924</v>
      </c>
      <c r="B33" s="107" t="s">
        <v>98</v>
      </c>
      <c r="C33" s="128">
        <v>0.8</v>
      </c>
      <c r="D33" s="125"/>
      <c r="E33" s="126"/>
    </row>
    <row r="34" spans="1:20">
      <c r="A34" s="127">
        <v>930</v>
      </c>
      <c r="B34" s="107" t="s">
        <v>98</v>
      </c>
      <c r="C34" s="128">
        <v>0.8</v>
      </c>
      <c r="D34" s="125"/>
      <c r="E34" s="126"/>
    </row>
    <row r="35" spans="1:20">
      <c r="A35" s="127">
        <v>934</v>
      </c>
      <c r="B35" s="107" t="s">
        <v>98</v>
      </c>
      <c r="C35" s="128">
        <v>0.2</v>
      </c>
      <c r="D35" s="125"/>
      <c r="E35" s="126"/>
    </row>
    <row r="36" spans="1:20" ht="12" thickBot="1">
      <c r="Q36" s="33"/>
      <c r="R36" s="33"/>
      <c r="S36" s="33"/>
      <c r="T36" s="33"/>
    </row>
    <row r="37" spans="1:20">
      <c r="A37" s="208" t="s">
        <v>51</v>
      </c>
      <c r="B37" s="210" t="s">
        <v>47</v>
      </c>
      <c r="C37" s="210"/>
      <c r="D37" s="210"/>
      <c r="E37" s="210"/>
      <c r="F37" s="210" t="s">
        <v>52</v>
      </c>
      <c r="G37" s="210" t="s">
        <v>53</v>
      </c>
      <c r="H37" s="212" t="s">
        <v>54</v>
      </c>
      <c r="I37" s="214" t="s">
        <v>55</v>
      </c>
      <c r="J37" s="215"/>
      <c r="K37" s="215"/>
      <c r="L37" s="215"/>
      <c r="M37" s="215"/>
      <c r="N37" s="215"/>
      <c r="O37" s="215"/>
      <c r="P37" s="216"/>
      <c r="Q37" s="35"/>
      <c r="R37" s="34"/>
      <c r="S37" s="35"/>
      <c r="T37" s="34"/>
    </row>
    <row r="38" spans="1:20" ht="12" thickBot="1">
      <c r="A38" s="209"/>
      <c r="B38" s="211" t="s">
        <v>56</v>
      </c>
      <c r="C38" s="211"/>
      <c r="D38" s="211" t="s">
        <v>57</v>
      </c>
      <c r="E38" s="211"/>
      <c r="F38" s="211"/>
      <c r="G38" s="211"/>
      <c r="H38" s="213"/>
      <c r="I38" s="148" t="s">
        <v>58</v>
      </c>
      <c r="J38" s="71" t="s">
        <v>59</v>
      </c>
      <c r="K38" s="71" t="s">
        <v>60</v>
      </c>
      <c r="L38" s="71" t="s">
        <v>61</v>
      </c>
      <c r="M38" s="71" t="s">
        <v>62</v>
      </c>
      <c r="N38" s="71" t="s">
        <v>63</v>
      </c>
      <c r="O38" s="71" t="s">
        <v>64</v>
      </c>
      <c r="P38" s="72" t="s">
        <v>65</v>
      </c>
      <c r="Q38" s="35"/>
      <c r="R38" s="18" t="s">
        <v>88</v>
      </c>
      <c r="S38" s="35"/>
      <c r="T38" s="34"/>
    </row>
    <row r="39" spans="1:20">
      <c r="A39" s="108">
        <v>1</v>
      </c>
      <c r="B39" s="109">
        <v>770</v>
      </c>
      <c r="C39" s="110" t="s">
        <v>97</v>
      </c>
      <c r="D39" s="109">
        <v>780</v>
      </c>
      <c r="E39" s="110" t="s">
        <v>97</v>
      </c>
      <c r="F39" s="109">
        <f>((D39-B39)/2)+1</f>
        <v>6</v>
      </c>
      <c r="G39" s="109">
        <f>F39*20</f>
        <v>120</v>
      </c>
      <c r="H39" s="153">
        <f>SUM(I71)</f>
        <v>106.66666666666667</v>
      </c>
      <c r="I39" s="149">
        <v>6</v>
      </c>
      <c r="J39" s="111">
        <v>0</v>
      </c>
      <c r="K39" s="111">
        <v>3</v>
      </c>
      <c r="L39" s="111">
        <v>0</v>
      </c>
      <c r="M39" s="111">
        <v>1</v>
      </c>
      <c r="N39" s="111">
        <v>0</v>
      </c>
      <c r="O39" s="111">
        <v>0</v>
      </c>
      <c r="P39" s="112">
        <v>3</v>
      </c>
      <c r="Q39" s="35"/>
      <c r="R39" s="18" t="s">
        <v>189</v>
      </c>
      <c r="S39" s="35"/>
      <c r="T39" s="34"/>
    </row>
    <row r="40" spans="1:20">
      <c r="A40" s="68">
        <v>2</v>
      </c>
      <c r="B40" s="69">
        <v>780</v>
      </c>
      <c r="C40" s="83" t="s">
        <v>97</v>
      </c>
      <c r="D40" s="69">
        <v>794</v>
      </c>
      <c r="E40" s="83" t="s">
        <v>97</v>
      </c>
      <c r="F40" s="56">
        <f>((D40-B40)/2)+1</f>
        <v>8</v>
      </c>
      <c r="G40" s="56">
        <f t="shared" ref="G40:G41" si="3">F40*20</f>
        <v>160</v>
      </c>
      <c r="H40" s="154">
        <f>SUM(I89)</f>
        <v>28.75</v>
      </c>
      <c r="I40" s="150">
        <v>3</v>
      </c>
      <c r="J40" s="70">
        <v>0</v>
      </c>
      <c r="K40" s="70">
        <v>1</v>
      </c>
      <c r="L40" s="70">
        <v>0</v>
      </c>
      <c r="M40" s="70">
        <v>0</v>
      </c>
      <c r="N40" s="70">
        <v>0</v>
      </c>
      <c r="O40" s="70">
        <v>1</v>
      </c>
      <c r="P40" s="84">
        <v>1</v>
      </c>
      <c r="Q40" s="35"/>
      <c r="R40" s="18" t="s">
        <v>187</v>
      </c>
      <c r="S40" s="35"/>
      <c r="T40" s="34"/>
    </row>
    <row r="41" spans="1:20">
      <c r="A41" s="68">
        <v>3</v>
      </c>
      <c r="B41" s="69">
        <v>794</v>
      </c>
      <c r="C41" s="83" t="s">
        <v>97</v>
      </c>
      <c r="D41" s="69">
        <v>800</v>
      </c>
      <c r="E41" s="83" t="s">
        <v>97</v>
      </c>
      <c r="F41" s="56">
        <f t="shared" ref="F41" si="4">((D41-B41)/2)+1</f>
        <v>4</v>
      </c>
      <c r="G41" s="56">
        <f t="shared" si="3"/>
        <v>80</v>
      </c>
      <c r="H41" s="154">
        <f>SUM(I107)</f>
        <v>50</v>
      </c>
      <c r="I41" s="150">
        <v>3</v>
      </c>
      <c r="J41" s="70">
        <v>0</v>
      </c>
      <c r="K41" s="70">
        <v>1</v>
      </c>
      <c r="L41" s="70">
        <v>0</v>
      </c>
      <c r="M41" s="70">
        <v>0</v>
      </c>
      <c r="N41" s="70">
        <v>0</v>
      </c>
      <c r="O41" s="70">
        <v>0</v>
      </c>
      <c r="P41" s="84">
        <v>1</v>
      </c>
      <c r="Q41" s="35"/>
      <c r="R41" s="18" t="s">
        <v>188</v>
      </c>
      <c r="S41" s="35"/>
      <c r="T41" s="34"/>
    </row>
    <row r="42" spans="1:20">
      <c r="A42" s="68">
        <v>4</v>
      </c>
      <c r="B42" s="69">
        <v>800</v>
      </c>
      <c r="C42" s="83" t="s">
        <v>97</v>
      </c>
      <c r="D42" s="69">
        <v>814</v>
      </c>
      <c r="E42" s="83" t="s">
        <v>97</v>
      </c>
      <c r="F42" s="56">
        <f>((D42-B42)/2)+1</f>
        <v>8</v>
      </c>
      <c r="G42" s="56">
        <f>F42*20</f>
        <v>160</v>
      </c>
      <c r="H42" s="154">
        <f>SUM(I125)</f>
        <v>30</v>
      </c>
      <c r="I42" s="150">
        <v>5</v>
      </c>
      <c r="J42" s="70">
        <v>0</v>
      </c>
      <c r="K42" s="70">
        <v>1</v>
      </c>
      <c r="L42" s="70">
        <v>0</v>
      </c>
      <c r="M42" s="70">
        <v>0</v>
      </c>
      <c r="N42" s="70">
        <v>0</v>
      </c>
      <c r="O42" s="70">
        <v>0</v>
      </c>
      <c r="P42" s="84">
        <v>1</v>
      </c>
      <c r="Q42" s="35"/>
      <c r="R42" s="42" t="s">
        <v>159</v>
      </c>
      <c r="S42" s="35"/>
      <c r="T42" s="34"/>
    </row>
    <row r="43" spans="1:20">
      <c r="A43" s="68">
        <v>5</v>
      </c>
      <c r="B43" s="56">
        <v>814</v>
      </c>
      <c r="C43" s="81" t="s">
        <v>97</v>
      </c>
      <c r="D43" s="56">
        <v>820</v>
      </c>
      <c r="E43" s="81" t="s">
        <v>98</v>
      </c>
      <c r="F43" s="56">
        <f t="shared" ref="F43:F53" si="5">((D43-B43)/2)+1</f>
        <v>4</v>
      </c>
      <c r="G43" s="56">
        <f t="shared" ref="G43:G53" si="6">F43*20</f>
        <v>80</v>
      </c>
      <c r="H43" s="155">
        <f>SUM(I143)</f>
        <v>5</v>
      </c>
      <c r="I43" s="151">
        <v>1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61">
        <v>0</v>
      </c>
      <c r="Q43" s="35"/>
      <c r="R43" s="42" t="s">
        <v>160</v>
      </c>
      <c r="S43" s="35"/>
      <c r="T43" s="34"/>
    </row>
    <row r="44" spans="1:20">
      <c r="A44" s="68">
        <v>6</v>
      </c>
      <c r="B44" s="56">
        <v>820</v>
      </c>
      <c r="C44" s="81" t="s">
        <v>98</v>
      </c>
      <c r="D44" s="56">
        <v>824</v>
      </c>
      <c r="E44" s="81" t="s">
        <v>98</v>
      </c>
      <c r="F44" s="56">
        <f t="shared" si="5"/>
        <v>3</v>
      </c>
      <c r="G44" s="56">
        <f t="shared" si="6"/>
        <v>60</v>
      </c>
      <c r="H44" s="155">
        <f>SUM(I161)</f>
        <v>33.333333333333343</v>
      </c>
      <c r="I44" s="151">
        <v>1</v>
      </c>
      <c r="J44" s="58">
        <v>0</v>
      </c>
      <c r="K44" s="58">
        <v>1</v>
      </c>
      <c r="L44" s="58">
        <v>0</v>
      </c>
      <c r="M44" s="58">
        <v>0</v>
      </c>
      <c r="N44" s="58">
        <v>0</v>
      </c>
      <c r="O44" s="58">
        <v>0</v>
      </c>
      <c r="P44" s="61">
        <v>0</v>
      </c>
      <c r="Q44" s="35"/>
      <c r="R44" s="42" t="s">
        <v>161</v>
      </c>
      <c r="S44" s="35"/>
      <c r="T44" s="34"/>
    </row>
    <row r="45" spans="1:20">
      <c r="A45" s="68">
        <v>7</v>
      </c>
      <c r="B45" s="56">
        <v>824</v>
      </c>
      <c r="C45" s="81" t="s">
        <v>98</v>
      </c>
      <c r="D45" s="56">
        <v>830</v>
      </c>
      <c r="E45" s="81" t="s">
        <v>98</v>
      </c>
      <c r="F45" s="56">
        <f>((D45-B45)/2)+1</f>
        <v>4</v>
      </c>
      <c r="G45" s="56">
        <f t="shared" si="6"/>
        <v>80</v>
      </c>
      <c r="H45" s="155">
        <f>SUM(I179)</f>
        <v>30</v>
      </c>
      <c r="I45" s="151">
        <v>2</v>
      </c>
      <c r="J45" s="58">
        <v>0</v>
      </c>
      <c r="K45" s="58">
        <v>1</v>
      </c>
      <c r="L45" s="58">
        <v>0</v>
      </c>
      <c r="M45" s="58">
        <v>0</v>
      </c>
      <c r="N45" s="58">
        <v>0</v>
      </c>
      <c r="O45" s="58">
        <v>0</v>
      </c>
      <c r="P45" s="61">
        <v>0</v>
      </c>
      <c r="Q45" s="35"/>
      <c r="R45" s="42" t="s">
        <v>162</v>
      </c>
      <c r="S45" s="35"/>
      <c r="T45" s="34"/>
    </row>
    <row r="46" spans="1:20">
      <c r="A46" s="68">
        <v>8</v>
      </c>
      <c r="B46" s="56">
        <v>830</v>
      </c>
      <c r="C46" s="81" t="s">
        <v>98</v>
      </c>
      <c r="D46" s="56">
        <v>834</v>
      </c>
      <c r="E46" s="81" t="s">
        <v>98</v>
      </c>
      <c r="F46" s="56">
        <f t="shared" si="5"/>
        <v>3</v>
      </c>
      <c r="G46" s="56">
        <f t="shared" si="6"/>
        <v>60</v>
      </c>
      <c r="H46" s="155">
        <f>SUM(I197)</f>
        <v>20</v>
      </c>
      <c r="I46" s="151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61">
        <v>1</v>
      </c>
      <c r="Q46" s="35"/>
      <c r="R46" s="42" t="s">
        <v>163</v>
      </c>
      <c r="S46" s="35"/>
      <c r="T46" s="34"/>
    </row>
    <row r="47" spans="1:20">
      <c r="A47" s="68">
        <v>9</v>
      </c>
      <c r="B47" s="56">
        <v>834</v>
      </c>
      <c r="C47" s="81" t="s">
        <v>98</v>
      </c>
      <c r="D47" s="56">
        <v>840</v>
      </c>
      <c r="E47" s="81" t="s">
        <v>98</v>
      </c>
      <c r="F47" s="56">
        <f t="shared" si="5"/>
        <v>4</v>
      </c>
      <c r="G47" s="56">
        <f t="shared" si="6"/>
        <v>80</v>
      </c>
      <c r="H47" s="155">
        <f>SUM(I215)</f>
        <v>30</v>
      </c>
      <c r="I47" s="151">
        <v>2</v>
      </c>
      <c r="J47" s="58">
        <v>0</v>
      </c>
      <c r="K47" s="58">
        <v>1</v>
      </c>
      <c r="L47" s="58">
        <v>0</v>
      </c>
      <c r="M47" s="58">
        <v>0</v>
      </c>
      <c r="N47" s="58">
        <v>0</v>
      </c>
      <c r="O47" s="58">
        <v>0</v>
      </c>
      <c r="P47" s="61">
        <v>0</v>
      </c>
      <c r="Q47" s="35"/>
      <c r="R47" s="42" t="s">
        <v>164</v>
      </c>
      <c r="S47" s="35"/>
      <c r="T47" s="34"/>
    </row>
    <row r="48" spans="1:20">
      <c r="A48" s="68">
        <v>10</v>
      </c>
      <c r="B48" s="56">
        <v>840</v>
      </c>
      <c r="C48" s="81" t="s">
        <v>98</v>
      </c>
      <c r="D48" s="56">
        <v>844</v>
      </c>
      <c r="E48" s="81" t="s">
        <v>98</v>
      </c>
      <c r="F48" s="56">
        <f t="shared" si="5"/>
        <v>3</v>
      </c>
      <c r="G48" s="56">
        <f t="shared" si="6"/>
        <v>60</v>
      </c>
      <c r="H48" s="155">
        <f>SUM(I233)</f>
        <v>60.000000000000007</v>
      </c>
      <c r="I48" s="151">
        <v>2</v>
      </c>
      <c r="J48" s="58">
        <v>0</v>
      </c>
      <c r="K48" s="58">
        <v>1</v>
      </c>
      <c r="L48" s="58">
        <v>0</v>
      </c>
      <c r="M48" s="58">
        <v>0</v>
      </c>
      <c r="N48" s="58">
        <v>0</v>
      </c>
      <c r="O48" s="58">
        <v>0</v>
      </c>
      <c r="P48" s="61">
        <v>1</v>
      </c>
      <c r="Q48" s="35"/>
      <c r="R48" s="42" t="s">
        <v>165</v>
      </c>
      <c r="S48" s="35"/>
      <c r="T48" s="34"/>
    </row>
    <row r="49" spans="1:20">
      <c r="A49" s="68">
        <v>11</v>
      </c>
      <c r="B49" s="56">
        <v>844</v>
      </c>
      <c r="C49" s="81" t="s">
        <v>98</v>
      </c>
      <c r="D49" s="56">
        <v>850</v>
      </c>
      <c r="E49" s="81" t="s">
        <v>97</v>
      </c>
      <c r="F49" s="56">
        <f t="shared" si="5"/>
        <v>4</v>
      </c>
      <c r="G49" s="56">
        <f t="shared" si="6"/>
        <v>80</v>
      </c>
      <c r="H49" s="155">
        <f>SUM(I251)</f>
        <v>25</v>
      </c>
      <c r="I49" s="151">
        <v>2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61">
        <v>1</v>
      </c>
      <c r="Q49" s="35"/>
      <c r="R49" s="42" t="s">
        <v>166</v>
      </c>
      <c r="S49" s="35"/>
      <c r="T49" s="34"/>
    </row>
    <row r="50" spans="1:20">
      <c r="A50" s="68">
        <v>12</v>
      </c>
      <c r="B50" s="56">
        <v>850</v>
      </c>
      <c r="C50" s="81" t="s">
        <v>97</v>
      </c>
      <c r="D50" s="56">
        <v>854</v>
      </c>
      <c r="E50" s="81" t="s">
        <v>98</v>
      </c>
      <c r="F50" s="56">
        <f t="shared" si="5"/>
        <v>3</v>
      </c>
      <c r="G50" s="56">
        <f t="shared" si="6"/>
        <v>60</v>
      </c>
      <c r="H50" s="155">
        <f>SUM(I269)</f>
        <v>53.333333333333343</v>
      </c>
      <c r="I50" s="151">
        <v>1</v>
      </c>
      <c r="J50" s="58">
        <v>0</v>
      </c>
      <c r="K50" s="58">
        <v>1</v>
      </c>
      <c r="L50" s="58">
        <v>0</v>
      </c>
      <c r="M50" s="58">
        <v>0</v>
      </c>
      <c r="N50" s="58">
        <v>0</v>
      </c>
      <c r="O50" s="58">
        <v>0</v>
      </c>
      <c r="P50" s="61">
        <v>1</v>
      </c>
      <c r="Q50" s="35"/>
      <c r="R50" s="42" t="s">
        <v>168</v>
      </c>
      <c r="S50" s="35"/>
      <c r="T50" s="34"/>
    </row>
    <row r="51" spans="1:20">
      <c r="A51" s="68">
        <v>13</v>
      </c>
      <c r="B51" s="56">
        <v>854</v>
      </c>
      <c r="C51" s="81" t="s">
        <v>98</v>
      </c>
      <c r="D51" s="56">
        <v>860</v>
      </c>
      <c r="E51" s="81" t="s">
        <v>97</v>
      </c>
      <c r="F51" s="56">
        <f t="shared" si="5"/>
        <v>4</v>
      </c>
      <c r="G51" s="56">
        <f t="shared" si="6"/>
        <v>80</v>
      </c>
      <c r="H51" s="155">
        <f>SUM(I287)</f>
        <v>20</v>
      </c>
      <c r="I51" s="151">
        <v>1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61">
        <v>1</v>
      </c>
      <c r="Q51" s="35"/>
      <c r="R51" s="42" t="s">
        <v>169</v>
      </c>
      <c r="S51" s="35"/>
      <c r="T51" s="34"/>
    </row>
    <row r="52" spans="1:20">
      <c r="A52" s="68">
        <v>14</v>
      </c>
      <c r="B52" s="56">
        <v>860</v>
      </c>
      <c r="C52" s="81" t="s">
        <v>97</v>
      </c>
      <c r="D52" s="56">
        <v>864</v>
      </c>
      <c r="E52" s="81" t="s">
        <v>97</v>
      </c>
      <c r="F52" s="56">
        <f t="shared" si="5"/>
        <v>3</v>
      </c>
      <c r="G52" s="56">
        <f t="shared" si="6"/>
        <v>60</v>
      </c>
      <c r="H52" s="155">
        <f>SUM(I305)</f>
        <v>26.666666666666668</v>
      </c>
      <c r="I52" s="151">
        <v>1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61">
        <v>1</v>
      </c>
      <c r="Q52" s="35"/>
      <c r="R52" s="42" t="s">
        <v>167</v>
      </c>
      <c r="S52" s="35"/>
      <c r="T52" s="34"/>
    </row>
    <row r="53" spans="1:20">
      <c r="A53" s="68">
        <v>15</v>
      </c>
      <c r="B53" s="56">
        <v>864</v>
      </c>
      <c r="C53" s="81" t="s">
        <v>97</v>
      </c>
      <c r="D53" s="56">
        <v>870</v>
      </c>
      <c r="E53" s="81" t="s">
        <v>98</v>
      </c>
      <c r="F53" s="56">
        <f t="shared" si="5"/>
        <v>4</v>
      </c>
      <c r="G53" s="56">
        <f t="shared" si="6"/>
        <v>80</v>
      </c>
      <c r="H53" s="155">
        <f>SUM(I323)</f>
        <v>15</v>
      </c>
      <c r="I53" s="151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61">
        <v>1</v>
      </c>
      <c r="Q53" s="35"/>
      <c r="R53" s="42" t="s">
        <v>170</v>
      </c>
      <c r="S53" s="35"/>
      <c r="T53" s="34"/>
    </row>
    <row r="54" spans="1:20">
      <c r="A54" s="68">
        <v>16</v>
      </c>
      <c r="B54" s="56">
        <v>870</v>
      </c>
      <c r="C54" s="81" t="s">
        <v>98</v>
      </c>
      <c r="D54" s="56">
        <v>874</v>
      </c>
      <c r="E54" s="81" t="s">
        <v>98</v>
      </c>
      <c r="F54" s="56">
        <f t="shared" ref="F54:F56" si="7">((D54-B54)/2)+1</f>
        <v>3</v>
      </c>
      <c r="G54" s="56">
        <f t="shared" ref="G54:G56" si="8">F54*20</f>
        <v>60</v>
      </c>
      <c r="H54" s="155">
        <f>SUM(I341)</f>
        <v>33.333333333333343</v>
      </c>
      <c r="I54" s="151">
        <v>1</v>
      </c>
      <c r="J54" s="58">
        <v>0</v>
      </c>
      <c r="K54" s="58">
        <v>1</v>
      </c>
      <c r="L54" s="58">
        <v>0</v>
      </c>
      <c r="M54" s="58">
        <v>0</v>
      </c>
      <c r="N54" s="58">
        <v>0</v>
      </c>
      <c r="O54" s="58">
        <v>0</v>
      </c>
      <c r="P54" s="61">
        <v>0</v>
      </c>
      <c r="Q54" s="35"/>
      <c r="R54" s="42" t="s">
        <v>171</v>
      </c>
      <c r="S54" s="35"/>
      <c r="T54" s="34"/>
    </row>
    <row r="55" spans="1:20">
      <c r="A55" s="68">
        <v>17</v>
      </c>
      <c r="B55" s="56">
        <v>874</v>
      </c>
      <c r="C55" s="81" t="s">
        <v>98</v>
      </c>
      <c r="D55" s="56">
        <v>880</v>
      </c>
      <c r="E55" s="81" t="s">
        <v>98</v>
      </c>
      <c r="F55" s="56">
        <f t="shared" si="7"/>
        <v>4</v>
      </c>
      <c r="G55" s="56">
        <f t="shared" si="8"/>
        <v>80</v>
      </c>
      <c r="H55" s="155">
        <f>SUM(I359)</f>
        <v>35</v>
      </c>
      <c r="I55" s="151">
        <v>0</v>
      </c>
      <c r="J55" s="58">
        <v>0</v>
      </c>
      <c r="K55" s="58">
        <v>1</v>
      </c>
      <c r="L55" s="58">
        <v>0</v>
      </c>
      <c r="M55" s="58">
        <v>0</v>
      </c>
      <c r="N55" s="58">
        <v>0</v>
      </c>
      <c r="O55" s="58">
        <v>0</v>
      </c>
      <c r="P55" s="61">
        <v>1</v>
      </c>
      <c r="Q55" s="35"/>
      <c r="R55" s="42" t="s">
        <v>172</v>
      </c>
      <c r="S55" s="35"/>
      <c r="T55" s="34"/>
    </row>
    <row r="56" spans="1:20" ht="12" thickBot="1">
      <c r="A56" s="113">
        <v>18</v>
      </c>
      <c r="B56" s="64">
        <v>880</v>
      </c>
      <c r="C56" s="82" t="s">
        <v>98</v>
      </c>
      <c r="D56" s="64">
        <v>890</v>
      </c>
      <c r="E56" s="82" t="s">
        <v>98</v>
      </c>
      <c r="F56" s="64">
        <f t="shared" si="7"/>
        <v>6</v>
      </c>
      <c r="G56" s="64">
        <f t="shared" si="8"/>
        <v>120</v>
      </c>
      <c r="H56" s="156">
        <f>SUM(I377)</f>
        <v>43.333333333333336</v>
      </c>
      <c r="I56" s="152">
        <v>3</v>
      </c>
      <c r="J56" s="65">
        <v>0</v>
      </c>
      <c r="K56" s="65">
        <v>1</v>
      </c>
      <c r="L56" s="65">
        <v>0</v>
      </c>
      <c r="M56" s="65">
        <v>0</v>
      </c>
      <c r="N56" s="65">
        <v>0</v>
      </c>
      <c r="O56" s="65">
        <v>0</v>
      </c>
      <c r="P56" s="67">
        <v>2</v>
      </c>
      <c r="Q56" s="35"/>
      <c r="R56" s="42" t="s">
        <v>173</v>
      </c>
      <c r="S56" s="35"/>
      <c r="T56" s="34"/>
    </row>
    <row r="57" spans="1:20" ht="11.25" customHeight="1" thickBot="1"/>
    <row r="58" spans="1:20">
      <c r="B58" s="220" t="s">
        <v>89</v>
      </c>
      <c r="C58" s="221"/>
      <c r="D58" s="221"/>
      <c r="E58" s="221"/>
      <c r="F58" s="221"/>
      <c r="G58" s="221"/>
      <c r="H58" s="221"/>
      <c r="I58" s="221"/>
      <c r="J58" s="222"/>
    </row>
    <row r="59" spans="1:20">
      <c r="B59" s="204" t="s">
        <v>90</v>
      </c>
      <c r="C59" s="205"/>
      <c r="D59" s="205"/>
      <c r="E59" s="205" t="s">
        <v>91</v>
      </c>
      <c r="F59" s="205"/>
      <c r="G59" s="205"/>
      <c r="H59" s="205"/>
      <c r="I59" s="29" t="s">
        <v>96</v>
      </c>
      <c r="J59" s="6" t="s">
        <v>2</v>
      </c>
    </row>
    <row r="60" spans="1:20">
      <c r="B60" s="204" t="s">
        <v>93</v>
      </c>
      <c r="C60" s="205"/>
      <c r="D60" s="205"/>
      <c r="E60" s="217" t="s">
        <v>46</v>
      </c>
      <c r="F60" s="217"/>
      <c r="G60" s="217"/>
      <c r="H60" s="217"/>
      <c r="I60" s="30" t="s">
        <v>66</v>
      </c>
      <c r="J60" s="7" t="s">
        <v>66</v>
      </c>
    </row>
    <row r="61" spans="1:20">
      <c r="B61" s="204" t="s">
        <v>142</v>
      </c>
      <c r="C61" s="205"/>
      <c r="D61" s="205"/>
      <c r="E61" s="205" t="s">
        <v>94</v>
      </c>
      <c r="F61" s="205"/>
      <c r="G61" s="205"/>
      <c r="H61" s="205"/>
      <c r="I61" s="30" t="s">
        <v>185</v>
      </c>
      <c r="J61" s="31" t="s">
        <v>186</v>
      </c>
    </row>
    <row r="62" spans="1:20" ht="22.5">
      <c r="B62" s="9" t="s">
        <v>67</v>
      </c>
      <c r="C62" s="218" t="s">
        <v>68</v>
      </c>
      <c r="D62" s="218"/>
      <c r="E62" s="54" t="s">
        <v>69</v>
      </c>
      <c r="F62" s="54" t="s">
        <v>70</v>
      </c>
      <c r="G62" s="54" t="s">
        <v>71</v>
      </c>
      <c r="H62" s="50" t="s">
        <v>72</v>
      </c>
      <c r="I62" s="30" t="s">
        <v>73</v>
      </c>
      <c r="J62" s="8" t="s">
        <v>74</v>
      </c>
    </row>
    <row r="63" spans="1:20">
      <c r="B63" s="52">
        <v>1</v>
      </c>
      <c r="C63" s="219" t="s">
        <v>75</v>
      </c>
      <c r="D63" s="219"/>
      <c r="E63" s="19">
        <v>6</v>
      </c>
      <c r="F63" s="53">
        <f>E63</f>
        <v>6</v>
      </c>
      <c r="G63" s="10">
        <f>(F63*100)/E71</f>
        <v>100</v>
      </c>
      <c r="H63" s="53">
        <v>0.2</v>
      </c>
      <c r="I63" s="29">
        <f t="shared" ref="I63:I70" si="9">H63*G63</f>
        <v>20</v>
      </c>
      <c r="J63" s="11"/>
      <c r="K63" s="18"/>
    </row>
    <row r="64" spans="1:20">
      <c r="B64" s="52">
        <f t="shared" ref="B64:B70" si="10">B63+1</f>
        <v>2</v>
      </c>
      <c r="C64" s="219" t="s">
        <v>76</v>
      </c>
      <c r="D64" s="219"/>
      <c r="E64" s="19">
        <v>0</v>
      </c>
      <c r="F64" s="53">
        <f>E64</f>
        <v>0</v>
      </c>
      <c r="G64" s="10">
        <f>(F64*100)/E71</f>
        <v>0</v>
      </c>
      <c r="H64" s="53">
        <v>0.5</v>
      </c>
      <c r="I64" s="29">
        <f t="shared" si="9"/>
        <v>0</v>
      </c>
      <c r="J64" s="11"/>
      <c r="K64" s="18"/>
    </row>
    <row r="65" spans="2:11">
      <c r="B65" s="52">
        <f t="shared" si="10"/>
        <v>3</v>
      </c>
      <c r="C65" s="219" t="s">
        <v>77</v>
      </c>
      <c r="D65" s="219"/>
      <c r="E65" s="19">
        <v>3</v>
      </c>
      <c r="F65" s="53">
        <f>E65</f>
        <v>3</v>
      </c>
      <c r="G65" s="10">
        <f>(F65*100)/E71</f>
        <v>50</v>
      </c>
      <c r="H65" s="53">
        <v>0.8</v>
      </c>
      <c r="I65" s="29">
        <f t="shared" si="9"/>
        <v>40</v>
      </c>
      <c r="J65" s="11"/>
      <c r="K65" s="18"/>
    </row>
    <row r="66" spans="2:11">
      <c r="B66" s="52">
        <f t="shared" si="10"/>
        <v>4</v>
      </c>
      <c r="C66" s="219" t="s">
        <v>78</v>
      </c>
      <c r="D66" s="219"/>
      <c r="E66" s="19">
        <v>0</v>
      </c>
      <c r="F66" s="12"/>
      <c r="G66" s="10">
        <f>(E66*100)/E71</f>
        <v>0</v>
      </c>
      <c r="H66" s="53">
        <v>0.9</v>
      </c>
      <c r="I66" s="29">
        <f t="shared" si="9"/>
        <v>0</v>
      </c>
      <c r="J66" s="11"/>
      <c r="K66" s="18"/>
    </row>
    <row r="67" spans="2:11">
      <c r="B67" s="52">
        <f t="shared" si="10"/>
        <v>5</v>
      </c>
      <c r="C67" s="219" t="s">
        <v>79</v>
      </c>
      <c r="D67" s="219"/>
      <c r="E67" s="19">
        <v>1</v>
      </c>
      <c r="F67" s="12"/>
      <c r="G67" s="10">
        <f>(E67*100)/E71</f>
        <v>16.666666666666668</v>
      </c>
      <c r="H67" s="53">
        <v>1</v>
      </c>
      <c r="I67" s="29">
        <f t="shared" si="9"/>
        <v>16.666666666666668</v>
      </c>
      <c r="J67" s="11"/>
      <c r="K67" s="18">
        <v>1</v>
      </c>
    </row>
    <row r="68" spans="2:11">
      <c r="B68" s="52">
        <f t="shared" si="10"/>
        <v>6</v>
      </c>
      <c r="C68" s="219" t="s">
        <v>63</v>
      </c>
      <c r="D68" s="219"/>
      <c r="E68" s="19">
        <v>0</v>
      </c>
      <c r="F68" s="12"/>
      <c r="G68" s="10">
        <f>(E68*100)/E71</f>
        <v>0</v>
      </c>
      <c r="H68" s="53">
        <v>0.5</v>
      </c>
      <c r="I68" s="29">
        <f t="shared" si="9"/>
        <v>0</v>
      </c>
      <c r="J68" s="11"/>
      <c r="K68" s="18"/>
    </row>
    <row r="69" spans="2:11">
      <c r="B69" s="52">
        <f t="shared" si="10"/>
        <v>7</v>
      </c>
      <c r="C69" s="219" t="s">
        <v>64</v>
      </c>
      <c r="D69" s="219"/>
      <c r="E69" s="19">
        <v>0</v>
      </c>
      <c r="F69" s="12"/>
      <c r="G69" s="10">
        <f>(E69*100)/E71</f>
        <v>0</v>
      </c>
      <c r="H69" s="53">
        <v>0.3</v>
      </c>
      <c r="I69" s="29">
        <f t="shared" si="9"/>
        <v>0</v>
      </c>
      <c r="J69" s="11"/>
      <c r="K69" s="18"/>
    </row>
    <row r="70" spans="2:11">
      <c r="B70" s="52">
        <f t="shared" si="10"/>
        <v>8</v>
      </c>
      <c r="C70" s="219" t="s">
        <v>65</v>
      </c>
      <c r="D70" s="219"/>
      <c r="E70" s="19">
        <v>3</v>
      </c>
      <c r="F70" s="12"/>
      <c r="G70" s="10">
        <f>(E70*100)/E71</f>
        <v>50</v>
      </c>
      <c r="H70" s="53">
        <v>0.6</v>
      </c>
      <c r="I70" s="29">
        <f t="shared" si="9"/>
        <v>30</v>
      </c>
      <c r="J70" s="11"/>
      <c r="K70" s="18"/>
    </row>
    <row r="71" spans="2:11">
      <c r="B71" s="223" t="s">
        <v>80</v>
      </c>
      <c r="C71" s="224"/>
      <c r="D71" s="224"/>
      <c r="E71" s="35">
        <v>6</v>
      </c>
      <c r="F71" s="224" t="s">
        <v>81</v>
      </c>
      <c r="G71" s="224"/>
      <c r="H71" s="224"/>
      <c r="I71" s="29">
        <f>SUM(I63:I70)</f>
        <v>106.66666666666667</v>
      </c>
      <c r="J71" s="6" t="s">
        <v>82</v>
      </c>
      <c r="K71" s="18"/>
    </row>
    <row r="72" spans="2:11">
      <c r="B72" s="181" t="s">
        <v>95</v>
      </c>
      <c r="C72" s="182"/>
      <c r="D72" s="182"/>
      <c r="E72" s="182"/>
      <c r="F72" s="182"/>
      <c r="G72" s="182"/>
      <c r="H72" s="183"/>
      <c r="I72" s="29" t="s">
        <v>83</v>
      </c>
      <c r="J72" s="6"/>
      <c r="K72" s="18"/>
    </row>
    <row r="73" spans="2:11">
      <c r="B73" s="184"/>
      <c r="C73" s="185"/>
      <c r="D73" s="185"/>
      <c r="E73" s="185"/>
      <c r="F73" s="185"/>
      <c r="G73" s="185"/>
      <c r="H73" s="186"/>
      <c r="I73" s="29" t="s">
        <v>84</v>
      </c>
      <c r="J73" s="6"/>
      <c r="K73" s="18"/>
    </row>
    <row r="74" spans="2:11" ht="12" thickBot="1">
      <c r="B74" s="187"/>
      <c r="C74" s="188"/>
      <c r="D74" s="188"/>
      <c r="E74" s="188"/>
      <c r="F74" s="188"/>
      <c r="G74" s="188"/>
      <c r="H74" s="189"/>
      <c r="I74" s="32" t="s">
        <v>85</v>
      </c>
      <c r="J74" s="13"/>
      <c r="K74" s="18"/>
    </row>
    <row r="75" spans="2:11" ht="11.25" customHeight="1" thickBot="1"/>
    <row r="76" spans="2:11">
      <c r="B76" s="220" t="s">
        <v>89</v>
      </c>
      <c r="C76" s="221"/>
      <c r="D76" s="221"/>
      <c r="E76" s="221"/>
      <c r="F76" s="221"/>
      <c r="G76" s="221"/>
      <c r="H76" s="221"/>
      <c r="I76" s="221"/>
      <c r="J76" s="222"/>
    </row>
    <row r="77" spans="2:11">
      <c r="B77" s="204" t="s">
        <v>90</v>
      </c>
      <c r="C77" s="205"/>
      <c r="D77" s="205"/>
      <c r="E77" s="205" t="s">
        <v>91</v>
      </c>
      <c r="F77" s="205"/>
      <c r="G77" s="205"/>
      <c r="H77" s="205"/>
      <c r="I77" s="29" t="s">
        <v>96</v>
      </c>
      <c r="J77" s="6" t="s">
        <v>2</v>
      </c>
    </row>
    <row r="78" spans="2:11">
      <c r="B78" s="204" t="s">
        <v>93</v>
      </c>
      <c r="C78" s="205"/>
      <c r="D78" s="205"/>
      <c r="E78" s="217" t="s">
        <v>46</v>
      </c>
      <c r="F78" s="217"/>
      <c r="G78" s="217"/>
      <c r="H78" s="217"/>
      <c r="I78" s="30" t="s">
        <v>66</v>
      </c>
      <c r="J78" s="7" t="s">
        <v>66</v>
      </c>
    </row>
    <row r="79" spans="2:11">
      <c r="B79" s="204" t="s">
        <v>142</v>
      </c>
      <c r="C79" s="205"/>
      <c r="D79" s="205"/>
      <c r="E79" s="205" t="s">
        <v>94</v>
      </c>
      <c r="F79" s="205"/>
      <c r="G79" s="205"/>
      <c r="H79" s="205"/>
      <c r="I79" s="30" t="s">
        <v>143</v>
      </c>
      <c r="J79" s="31" t="s">
        <v>144</v>
      </c>
    </row>
    <row r="80" spans="2:11" ht="22.5">
      <c r="B80" s="9" t="s">
        <v>67</v>
      </c>
      <c r="C80" s="218" t="s">
        <v>68</v>
      </c>
      <c r="D80" s="218"/>
      <c r="E80" s="54" t="s">
        <v>69</v>
      </c>
      <c r="F80" s="54" t="s">
        <v>70</v>
      </c>
      <c r="G80" s="54" t="s">
        <v>71</v>
      </c>
      <c r="H80" s="50" t="s">
        <v>72</v>
      </c>
      <c r="I80" s="30" t="s">
        <v>73</v>
      </c>
      <c r="J80" s="8" t="s">
        <v>74</v>
      </c>
    </row>
    <row r="81" spans="2:11">
      <c r="B81" s="52">
        <v>1</v>
      </c>
      <c r="C81" s="219" t="s">
        <v>75</v>
      </c>
      <c r="D81" s="219"/>
      <c r="E81" s="19">
        <v>3</v>
      </c>
      <c r="F81" s="53">
        <f>E81</f>
        <v>3</v>
      </c>
      <c r="G81" s="10">
        <f>(F81*100)/E89</f>
        <v>37.5</v>
      </c>
      <c r="H81" s="53">
        <v>0.2</v>
      </c>
      <c r="I81" s="29">
        <f t="shared" ref="I81:I88" si="11">H81*G81</f>
        <v>7.5</v>
      </c>
      <c r="J81" s="11"/>
      <c r="K81" s="18"/>
    </row>
    <row r="82" spans="2:11">
      <c r="B82" s="52">
        <f t="shared" ref="B82:B88" si="12">B81+1</f>
        <v>2</v>
      </c>
      <c r="C82" s="219" t="s">
        <v>76</v>
      </c>
      <c r="D82" s="219"/>
      <c r="E82" s="19">
        <v>0</v>
      </c>
      <c r="F82" s="53">
        <f>E82</f>
        <v>0</v>
      </c>
      <c r="G82" s="10">
        <f>(F82*100)/E89</f>
        <v>0</v>
      </c>
      <c r="H82" s="53">
        <v>0.5</v>
      </c>
      <c r="I82" s="29">
        <f t="shared" si="11"/>
        <v>0</v>
      </c>
      <c r="J82" s="11"/>
      <c r="K82" s="18"/>
    </row>
    <row r="83" spans="2:11">
      <c r="B83" s="52">
        <f t="shared" si="12"/>
        <v>3</v>
      </c>
      <c r="C83" s="219" t="s">
        <v>77</v>
      </c>
      <c r="D83" s="219"/>
      <c r="E83" s="19">
        <v>1</v>
      </c>
      <c r="F83" s="53">
        <f>E83</f>
        <v>1</v>
      </c>
      <c r="G83" s="10">
        <f>(F83*100)/E89</f>
        <v>12.5</v>
      </c>
      <c r="H83" s="53">
        <v>0.8</v>
      </c>
      <c r="I83" s="29">
        <f t="shared" si="11"/>
        <v>10</v>
      </c>
      <c r="J83" s="11"/>
      <c r="K83" s="18"/>
    </row>
    <row r="84" spans="2:11">
      <c r="B84" s="52">
        <f t="shared" si="12"/>
        <v>4</v>
      </c>
      <c r="C84" s="219" t="s">
        <v>78</v>
      </c>
      <c r="D84" s="219"/>
      <c r="E84" s="19">
        <v>0</v>
      </c>
      <c r="F84" s="12"/>
      <c r="G84" s="10">
        <f>(E84*100)/E89</f>
        <v>0</v>
      </c>
      <c r="H84" s="53">
        <v>0.9</v>
      </c>
      <c r="I84" s="29">
        <f t="shared" si="11"/>
        <v>0</v>
      </c>
      <c r="J84" s="11"/>
      <c r="K84" s="18"/>
    </row>
    <row r="85" spans="2:11">
      <c r="B85" s="52">
        <f t="shared" si="12"/>
        <v>5</v>
      </c>
      <c r="C85" s="219" t="s">
        <v>79</v>
      </c>
      <c r="D85" s="219"/>
      <c r="E85" s="19">
        <v>0</v>
      </c>
      <c r="F85" s="12"/>
      <c r="G85" s="10">
        <f>(E85*100)/E89</f>
        <v>0</v>
      </c>
      <c r="H85" s="53">
        <v>1</v>
      </c>
      <c r="I85" s="29">
        <f t="shared" si="11"/>
        <v>0</v>
      </c>
      <c r="J85" s="11"/>
      <c r="K85" s="18">
        <v>2</v>
      </c>
    </row>
    <row r="86" spans="2:11">
      <c r="B86" s="52">
        <f t="shared" si="12"/>
        <v>6</v>
      </c>
      <c r="C86" s="219" t="s">
        <v>63</v>
      </c>
      <c r="D86" s="219"/>
      <c r="E86" s="19">
        <v>0</v>
      </c>
      <c r="F86" s="12"/>
      <c r="G86" s="10">
        <f>(E86*100)/E89</f>
        <v>0</v>
      </c>
      <c r="H86" s="53">
        <v>0.5</v>
      </c>
      <c r="I86" s="29">
        <f t="shared" si="11"/>
        <v>0</v>
      </c>
      <c r="J86" s="11"/>
      <c r="K86" s="18"/>
    </row>
    <row r="87" spans="2:11">
      <c r="B87" s="52">
        <f t="shared" si="12"/>
        <v>7</v>
      </c>
      <c r="C87" s="219" t="s">
        <v>64</v>
      </c>
      <c r="D87" s="219"/>
      <c r="E87" s="19">
        <v>1</v>
      </c>
      <c r="F87" s="12"/>
      <c r="G87" s="10">
        <f>(E87*100)/E89</f>
        <v>12.5</v>
      </c>
      <c r="H87" s="53">
        <v>0.3</v>
      </c>
      <c r="I87" s="29">
        <f t="shared" si="11"/>
        <v>3.75</v>
      </c>
      <c r="J87" s="11"/>
      <c r="K87" s="18"/>
    </row>
    <row r="88" spans="2:11">
      <c r="B88" s="52">
        <f t="shared" si="12"/>
        <v>8</v>
      </c>
      <c r="C88" s="219" t="s">
        <v>65</v>
      </c>
      <c r="D88" s="219"/>
      <c r="E88" s="19">
        <v>1</v>
      </c>
      <c r="F88" s="12"/>
      <c r="G88" s="10">
        <f>(E88*100)/E89</f>
        <v>12.5</v>
      </c>
      <c r="H88" s="53">
        <v>0.6</v>
      </c>
      <c r="I88" s="29">
        <f t="shared" si="11"/>
        <v>7.5</v>
      </c>
      <c r="J88" s="11"/>
      <c r="K88" s="18"/>
    </row>
    <row r="89" spans="2:11">
      <c r="B89" s="223" t="s">
        <v>80</v>
      </c>
      <c r="C89" s="224"/>
      <c r="D89" s="224"/>
      <c r="E89" s="35">
        <v>8</v>
      </c>
      <c r="F89" s="224" t="s">
        <v>81</v>
      </c>
      <c r="G89" s="224"/>
      <c r="H89" s="224"/>
      <c r="I89" s="29">
        <f>SUM(I81:I88)</f>
        <v>28.75</v>
      </c>
      <c r="J89" s="6" t="s">
        <v>82</v>
      </c>
      <c r="K89" s="18"/>
    </row>
    <row r="90" spans="2:11">
      <c r="B90" s="181" t="s">
        <v>95</v>
      </c>
      <c r="C90" s="182"/>
      <c r="D90" s="182"/>
      <c r="E90" s="182"/>
      <c r="F90" s="182"/>
      <c r="G90" s="182"/>
      <c r="H90" s="183"/>
      <c r="I90" s="29" t="s">
        <v>83</v>
      </c>
      <c r="J90" s="6"/>
      <c r="K90" s="18"/>
    </row>
    <row r="91" spans="2:11">
      <c r="B91" s="184"/>
      <c r="C91" s="185"/>
      <c r="D91" s="185"/>
      <c r="E91" s="185"/>
      <c r="F91" s="185"/>
      <c r="G91" s="185"/>
      <c r="H91" s="186"/>
      <c r="I91" s="29" t="s">
        <v>84</v>
      </c>
      <c r="J91" s="6"/>
      <c r="K91" s="18"/>
    </row>
    <row r="92" spans="2:11" ht="12" thickBot="1">
      <c r="B92" s="187"/>
      <c r="C92" s="188"/>
      <c r="D92" s="188"/>
      <c r="E92" s="188"/>
      <c r="F92" s="188"/>
      <c r="G92" s="188"/>
      <c r="H92" s="189"/>
      <c r="I92" s="32" t="s">
        <v>85</v>
      </c>
      <c r="J92" s="13"/>
      <c r="K92" s="18"/>
    </row>
    <row r="93" spans="2:11" ht="11.25" customHeight="1" thickBot="1"/>
    <row r="94" spans="2:11">
      <c r="B94" s="220" t="s">
        <v>89</v>
      </c>
      <c r="C94" s="221"/>
      <c r="D94" s="221"/>
      <c r="E94" s="221"/>
      <c r="F94" s="221"/>
      <c r="G94" s="221"/>
      <c r="H94" s="221"/>
      <c r="I94" s="221"/>
      <c r="J94" s="222"/>
    </row>
    <row r="95" spans="2:11">
      <c r="B95" s="204" t="s">
        <v>90</v>
      </c>
      <c r="C95" s="205"/>
      <c r="D95" s="205"/>
      <c r="E95" s="205" t="s">
        <v>91</v>
      </c>
      <c r="F95" s="205"/>
      <c r="G95" s="205"/>
      <c r="H95" s="205"/>
      <c r="I95" s="29" t="s">
        <v>96</v>
      </c>
      <c r="J95" s="6" t="s">
        <v>2</v>
      </c>
    </row>
    <row r="96" spans="2:11">
      <c r="B96" s="204" t="s">
        <v>93</v>
      </c>
      <c r="C96" s="205"/>
      <c r="D96" s="205"/>
      <c r="E96" s="217" t="s">
        <v>46</v>
      </c>
      <c r="F96" s="217"/>
      <c r="G96" s="217"/>
      <c r="H96" s="217"/>
      <c r="I96" s="30" t="s">
        <v>66</v>
      </c>
      <c r="J96" s="7" t="s">
        <v>66</v>
      </c>
    </row>
    <row r="97" spans="2:11">
      <c r="B97" s="204" t="s">
        <v>142</v>
      </c>
      <c r="C97" s="205"/>
      <c r="D97" s="205"/>
      <c r="E97" s="205" t="s">
        <v>94</v>
      </c>
      <c r="F97" s="205"/>
      <c r="G97" s="205"/>
      <c r="H97" s="205"/>
      <c r="I97" s="30" t="s">
        <v>185</v>
      </c>
      <c r="J97" s="31" t="s">
        <v>186</v>
      </c>
    </row>
    <row r="98" spans="2:11" ht="22.5">
      <c r="B98" s="9" t="s">
        <v>67</v>
      </c>
      <c r="C98" s="218" t="s">
        <v>68</v>
      </c>
      <c r="D98" s="218"/>
      <c r="E98" s="54" t="s">
        <v>69</v>
      </c>
      <c r="F98" s="54" t="s">
        <v>70</v>
      </c>
      <c r="G98" s="54" t="s">
        <v>71</v>
      </c>
      <c r="H98" s="50" t="s">
        <v>72</v>
      </c>
      <c r="I98" s="30" t="s">
        <v>73</v>
      </c>
      <c r="J98" s="8" t="s">
        <v>74</v>
      </c>
    </row>
    <row r="99" spans="2:11">
      <c r="B99" s="52">
        <v>1</v>
      </c>
      <c r="C99" s="219" t="s">
        <v>75</v>
      </c>
      <c r="D99" s="219"/>
      <c r="E99" s="19">
        <v>3</v>
      </c>
      <c r="F99" s="53">
        <f>E99</f>
        <v>3</v>
      </c>
      <c r="G99" s="10">
        <f>(F99*100)/E107</f>
        <v>75</v>
      </c>
      <c r="H99" s="53">
        <v>0.2</v>
      </c>
      <c r="I99" s="29">
        <f t="shared" ref="I99:I106" si="13">H99*G99</f>
        <v>15</v>
      </c>
      <c r="J99" s="11"/>
      <c r="K99" s="18"/>
    </row>
    <row r="100" spans="2:11">
      <c r="B100" s="52">
        <f t="shared" ref="B100:B106" si="14">B99+1</f>
        <v>2</v>
      </c>
      <c r="C100" s="219" t="s">
        <v>76</v>
      </c>
      <c r="D100" s="219"/>
      <c r="E100" s="19">
        <v>0</v>
      </c>
      <c r="F100" s="53">
        <f>E100</f>
        <v>0</v>
      </c>
      <c r="G100" s="10">
        <f>(F100*100)/E107</f>
        <v>0</v>
      </c>
      <c r="H100" s="53">
        <v>0.5</v>
      </c>
      <c r="I100" s="29">
        <f t="shared" si="13"/>
        <v>0</v>
      </c>
      <c r="J100" s="11"/>
      <c r="K100" s="18"/>
    </row>
    <row r="101" spans="2:11">
      <c r="B101" s="52">
        <f t="shared" si="14"/>
        <v>3</v>
      </c>
      <c r="C101" s="219" t="s">
        <v>77</v>
      </c>
      <c r="D101" s="219"/>
      <c r="E101" s="19">
        <v>1</v>
      </c>
      <c r="F101" s="53">
        <f>E101</f>
        <v>1</v>
      </c>
      <c r="G101" s="10">
        <f>(F101*100)/E107</f>
        <v>25</v>
      </c>
      <c r="H101" s="53">
        <v>0.8</v>
      </c>
      <c r="I101" s="29">
        <f t="shared" si="13"/>
        <v>20</v>
      </c>
      <c r="J101" s="11"/>
      <c r="K101" s="18"/>
    </row>
    <row r="102" spans="2:11">
      <c r="B102" s="52">
        <f t="shared" si="14"/>
        <v>4</v>
      </c>
      <c r="C102" s="219" t="s">
        <v>78</v>
      </c>
      <c r="D102" s="219"/>
      <c r="E102" s="19">
        <v>0</v>
      </c>
      <c r="F102" s="12"/>
      <c r="G102" s="10">
        <f>(E102*100)/E107</f>
        <v>0</v>
      </c>
      <c r="H102" s="53">
        <v>0.9</v>
      </c>
      <c r="I102" s="29">
        <f t="shared" si="13"/>
        <v>0</v>
      </c>
      <c r="J102" s="11"/>
      <c r="K102" s="18"/>
    </row>
    <row r="103" spans="2:11">
      <c r="B103" s="52">
        <f t="shared" si="14"/>
        <v>5</v>
      </c>
      <c r="C103" s="219" t="s">
        <v>79</v>
      </c>
      <c r="D103" s="219"/>
      <c r="E103" s="19">
        <v>0</v>
      </c>
      <c r="F103" s="12"/>
      <c r="G103" s="10">
        <f>(E103*100)/E107</f>
        <v>0</v>
      </c>
      <c r="H103" s="53">
        <v>1</v>
      </c>
      <c r="I103" s="29">
        <f t="shared" si="13"/>
        <v>0</v>
      </c>
      <c r="J103" s="11"/>
      <c r="K103" s="18">
        <v>3</v>
      </c>
    </row>
    <row r="104" spans="2:11">
      <c r="B104" s="52">
        <f t="shared" si="14"/>
        <v>6</v>
      </c>
      <c r="C104" s="219" t="s">
        <v>63</v>
      </c>
      <c r="D104" s="219"/>
      <c r="E104" s="19">
        <v>0</v>
      </c>
      <c r="F104" s="12"/>
      <c r="G104" s="10">
        <f>(E104*100)/E107</f>
        <v>0</v>
      </c>
      <c r="H104" s="53">
        <v>0.5</v>
      </c>
      <c r="I104" s="29">
        <f t="shared" si="13"/>
        <v>0</v>
      </c>
      <c r="J104" s="11"/>
      <c r="K104" s="18"/>
    </row>
    <row r="105" spans="2:11">
      <c r="B105" s="52">
        <f t="shared" si="14"/>
        <v>7</v>
      </c>
      <c r="C105" s="219" t="s">
        <v>64</v>
      </c>
      <c r="D105" s="219"/>
      <c r="E105" s="19">
        <v>0</v>
      </c>
      <c r="F105" s="12"/>
      <c r="G105" s="10">
        <f>(E105*100)/E107</f>
        <v>0</v>
      </c>
      <c r="H105" s="53">
        <v>0.3</v>
      </c>
      <c r="I105" s="29">
        <f t="shared" si="13"/>
        <v>0</v>
      </c>
      <c r="J105" s="11"/>
      <c r="K105" s="18"/>
    </row>
    <row r="106" spans="2:11">
      <c r="B106" s="52">
        <f t="shared" si="14"/>
        <v>8</v>
      </c>
      <c r="C106" s="219" t="s">
        <v>65</v>
      </c>
      <c r="D106" s="219"/>
      <c r="E106" s="19">
        <v>1</v>
      </c>
      <c r="F106" s="12"/>
      <c r="G106" s="10">
        <f>(E106*100)/E107</f>
        <v>25</v>
      </c>
      <c r="H106" s="53">
        <v>0.6</v>
      </c>
      <c r="I106" s="29">
        <f t="shared" si="13"/>
        <v>15</v>
      </c>
      <c r="J106" s="11"/>
      <c r="K106" s="18"/>
    </row>
    <row r="107" spans="2:11">
      <c r="B107" s="223" t="s">
        <v>80</v>
      </c>
      <c r="C107" s="224"/>
      <c r="D107" s="224"/>
      <c r="E107" s="35">
        <v>4</v>
      </c>
      <c r="F107" s="224" t="s">
        <v>81</v>
      </c>
      <c r="G107" s="224"/>
      <c r="H107" s="224"/>
      <c r="I107" s="29">
        <f>SUM(I99:I106)</f>
        <v>50</v>
      </c>
      <c r="J107" s="6" t="s">
        <v>82</v>
      </c>
      <c r="K107" s="18"/>
    </row>
    <row r="108" spans="2:11">
      <c r="B108" s="181" t="s">
        <v>95</v>
      </c>
      <c r="C108" s="182"/>
      <c r="D108" s="182"/>
      <c r="E108" s="182"/>
      <c r="F108" s="182"/>
      <c r="G108" s="182"/>
      <c r="H108" s="183"/>
      <c r="I108" s="29" t="s">
        <v>83</v>
      </c>
      <c r="J108" s="6"/>
      <c r="K108" s="18"/>
    </row>
    <row r="109" spans="2:11">
      <c r="B109" s="184"/>
      <c r="C109" s="185"/>
      <c r="D109" s="185"/>
      <c r="E109" s="185"/>
      <c r="F109" s="185"/>
      <c r="G109" s="185"/>
      <c r="H109" s="186"/>
      <c r="I109" s="29" t="s">
        <v>84</v>
      </c>
      <c r="J109" s="6"/>
      <c r="K109" s="18"/>
    </row>
    <row r="110" spans="2:11" ht="12" thickBot="1">
      <c r="B110" s="187"/>
      <c r="C110" s="188"/>
      <c r="D110" s="188"/>
      <c r="E110" s="188"/>
      <c r="F110" s="188"/>
      <c r="G110" s="188"/>
      <c r="H110" s="189"/>
      <c r="I110" s="32" t="s">
        <v>85</v>
      </c>
      <c r="J110" s="13"/>
      <c r="K110" s="18"/>
    </row>
    <row r="111" spans="2:11" ht="11.25" customHeight="1" thickBot="1"/>
    <row r="112" spans="2:11">
      <c r="B112" s="220" t="s">
        <v>89</v>
      </c>
      <c r="C112" s="221"/>
      <c r="D112" s="221"/>
      <c r="E112" s="221"/>
      <c r="F112" s="221"/>
      <c r="G112" s="221"/>
      <c r="H112" s="221"/>
      <c r="I112" s="221"/>
      <c r="J112" s="222"/>
    </row>
    <row r="113" spans="2:11">
      <c r="B113" s="204" t="s">
        <v>90</v>
      </c>
      <c r="C113" s="205"/>
      <c r="D113" s="205"/>
      <c r="E113" s="205" t="s">
        <v>91</v>
      </c>
      <c r="F113" s="205"/>
      <c r="G113" s="205"/>
      <c r="H113" s="205"/>
      <c r="I113" s="29" t="s">
        <v>96</v>
      </c>
      <c r="J113" s="6" t="s">
        <v>2</v>
      </c>
    </row>
    <row r="114" spans="2:11">
      <c r="B114" s="204" t="s">
        <v>93</v>
      </c>
      <c r="C114" s="205"/>
      <c r="D114" s="205"/>
      <c r="E114" s="217" t="s">
        <v>46</v>
      </c>
      <c r="F114" s="217"/>
      <c r="G114" s="217"/>
      <c r="H114" s="217"/>
      <c r="I114" s="30" t="s">
        <v>66</v>
      </c>
      <c r="J114" s="7" t="s">
        <v>66</v>
      </c>
    </row>
    <row r="115" spans="2:11">
      <c r="B115" s="204" t="s">
        <v>142</v>
      </c>
      <c r="C115" s="205"/>
      <c r="D115" s="205"/>
      <c r="E115" s="205" t="s">
        <v>94</v>
      </c>
      <c r="F115" s="205"/>
      <c r="G115" s="205"/>
      <c r="H115" s="205"/>
      <c r="I115" s="30" t="s">
        <v>143</v>
      </c>
      <c r="J115" s="31" t="s">
        <v>144</v>
      </c>
    </row>
    <row r="116" spans="2:11" ht="22.5">
      <c r="B116" s="9" t="s">
        <v>67</v>
      </c>
      <c r="C116" s="218" t="s">
        <v>68</v>
      </c>
      <c r="D116" s="218"/>
      <c r="E116" s="24" t="s">
        <v>69</v>
      </c>
      <c r="F116" s="24" t="s">
        <v>70</v>
      </c>
      <c r="G116" s="24" t="s">
        <v>71</v>
      </c>
      <c r="H116" s="23" t="s">
        <v>72</v>
      </c>
      <c r="I116" s="30" t="s">
        <v>73</v>
      </c>
      <c r="J116" s="8" t="s">
        <v>74</v>
      </c>
    </row>
    <row r="117" spans="2:11">
      <c r="B117" s="26">
        <v>1</v>
      </c>
      <c r="C117" s="219" t="s">
        <v>75</v>
      </c>
      <c r="D117" s="219"/>
      <c r="E117" s="19">
        <v>5</v>
      </c>
      <c r="F117" s="25">
        <f>E117</f>
        <v>5</v>
      </c>
      <c r="G117" s="10">
        <f>(F117*100)/E125</f>
        <v>62.5</v>
      </c>
      <c r="H117" s="25">
        <v>0.2</v>
      </c>
      <c r="I117" s="29">
        <f t="shared" ref="I117:I124" si="15">H117*G117</f>
        <v>12.5</v>
      </c>
      <c r="J117" s="11"/>
      <c r="K117" s="18"/>
    </row>
    <row r="118" spans="2:11">
      <c r="B118" s="26">
        <f t="shared" ref="B118:B124" si="16">B117+1</f>
        <v>2</v>
      </c>
      <c r="C118" s="219" t="s">
        <v>76</v>
      </c>
      <c r="D118" s="219"/>
      <c r="E118" s="19">
        <v>0</v>
      </c>
      <c r="F118" s="25">
        <f>E118</f>
        <v>0</v>
      </c>
      <c r="G118" s="10">
        <f>(F118*100)/E125</f>
        <v>0</v>
      </c>
      <c r="H118" s="25">
        <v>0.5</v>
      </c>
      <c r="I118" s="29">
        <f t="shared" si="15"/>
        <v>0</v>
      </c>
      <c r="J118" s="11"/>
      <c r="K118" s="18"/>
    </row>
    <row r="119" spans="2:11">
      <c r="B119" s="26">
        <f t="shared" si="16"/>
        <v>3</v>
      </c>
      <c r="C119" s="219" t="s">
        <v>77</v>
      </c>
      <c r="D119" s="219"/>
      <c r="E119" s="19">
        <v>1</v>
      </c>
      <c r="F119" s="25">
        <f>E119</f>
        <v>1</v>
      </c>
      <c r="G119" s="10">
        <f>(F119*100)/E125</f>
        <v>12.5</v>
      </c>
      <c r="H119" s="25">
        <v>0.8</v>
      </c>
      <c r="I119" s="29">
        <f t="shared" si="15"/>
        <v>10</v>
      </c>
      <c r="J119" s="11"/>
      <c r="K119" s="18"/>
    </row>
    <row r="120" spans="2:11">
      <c r="B120" s="26">
        <f t="shared" si="16"/>
        <v>4</v>
      </c>
      <c r="C120" s="219" t="s">
        <v>78</v>
      </c>
      <c r="D120" s="219"/>
      <c r="E120" s="19">
        <v>0</v>
      </c>
      <c r="F120" s="12"/>
      <c r="G120" s="10">
        <f>(E120*100)/E125</f>
        <v>0</v>
      </c>
      <c r="H120" s="25">
        <v>0.9</v>
      </c>
      <c r="I120" s="29">
        <f t="shared" si="15"/>
        <v>0</v>
      </c>
      <c r="J120" s="11"/>
      <c r="K120" s="18"/>
    </row>
    <row r="121" spans="2:11">
      <c r="B121" s="26">
        <f t="shared" si="16"/>
        <v>5</v>
      </c>
      <c r="C121" s="219" t="s">
        <v>79</v>
      </c>
      <c r="D121" s="219"/>
      <c r="E121" s="19">
        <v>0</v>
      </c>
      <c r="F121" s="12"/>
      <c r="G121" s="10">
        <f>(E121*100)/E125</f>
        <v>0</v>
      </c>
      <c r="H121" s="25">
        <v>1</v>
      </c>
      <c r="I121" s="29">
        <f t="shared" si="15"/>
        <v>0</v>
      </c>
      <c r="J121" s="11"/>
      <c r="K121" s="18">
        <v>4</v>
      </c>
    </row>
    <row r="122" spans="2:11">
      <c r="B122" s="26">
        <f t="shared" si="16"/>
        <v>6</v>
      </c>
      <c r="C122" s="219" t="s">
        <v>63</v>
      </c>
      <c r="D122" s="219"/>
      <c r="E122" s="19">
        <v>0</v>
      </c>
      <c r="F122" s="12"/>
      <c r="G122" s="10">
        <f>(E122*100)/E125</f>
        <v>0</v>
      </c>
      <c r="H122" s="25">
        <v>0.5</v>
      </c>
      <c r="I122" s="29">
        <f t="shared" si="15"/>
        <v>0</v>
      </c>
      <c r="J122" s="11"/>
      <c r="K122" s="18"/>
    </row>
    <row r="123" spans="2:11">
      <c r="B123" s="26">
        <f t="shared" si="16"/>
        <v>7</v>
      </c>
      <c r="C123" s="219" t="s">
        <v>64</v>
      </c>
      <c r="D123" s="219"/>
      <c r="E123" s="19">
        <v>0</v>
      </c>
      <c r="F123" s="12"/>
      <c r="G123" s="10">
        <f>(E123*100)/E125</f>
        <v>0</v>
      </c>
      <c r="H123" s="25">
        <v>0.3</v>
      </c>
      <c r="I123" s="29">
        <f t="shared" si="15"/>
        <v>0</v>
      </c>
      <c r="J123" s="11"/>
      <c r="K123" s="18"/>
    </row>
    <row r="124" spans="2:11">
      <c r="B124" s="26">
        <f t="shared" si="16"/>
        <v>8</v>
      </c>
      <c r="C124" s="219" t="s">
        <v>65</v>
      </c>
      <c r="D124" s="219"/>
      <c r="E124" s="19">
        <v>1</v>
      </c>
      <c r="F124" s="12"/>
      <c r="G124" s="10">
        <f>(E124*100)/E125</f>
        <v>12.5</v>
      </c>
      <c r="H124" s="25">
        <v>0.6</v>
      </c>
      <c r="I124" s="29">
        <f t="shared" si="15"/>
        <v>7.5</v>
      </c>
      <c r="J124" s="11"/>
      <c r="K124" s="18"/>
    </row>
    <row r="125" spans="2:11">
      <c r="B125" s="223" t="s">
        <v>80</v>
      </c>
      <c r="C125" s="224"/>
      <c r="D125" s="224"/>
      <c r="E125" s="35">
        <v>8</v>
      </c>
      <c r="F125" s="224" t="s">
        <v>81</v>
      </c>
      <c r="G125" s="224"/>
      <c r="H125" s="224"/>
      <c r="I125" s="29">
        <f>SUM(I117:I124)</f>
        <v>30</v>
      </c>
      <c r="J125" s="6" t="s">
        <v>82</v>
      </c>
      <c r="K125" s="18"/>
    </row>
    <row r="126" spans="2:11">
      <c r="B126" s="181" t="s">
        <v>95</v>
      </c>
      <c r="C126" s="182"/>
      <c r="D126" s="182"/>
      <c r="E126" s="182"/>
      <c r="F126" s="182"/>
      <c r="G126" s="182"/>
      <c r="H126" s="183"/>
      <c r="I126" s="29" t="s">
        <v>83</v>
      </c>
      <c r="J126" s="6"/>
      <c r="K126" s="18"/>
    </row>
    <row r="127" spans="2:11">
      <c r="B127" s="184"/>
      <c r="C127" s="185"/>
      <c r="D127" s="185"/>
      <c r="E127" s="185"/>
      <c r="F127" s="185"/>
      <c r="G127" s="185"/>
      <c r="H127" s="186"/>
      <c r="I127" s="29" t="s">
        <v>84</v>
      </c>
      <c r="J127" s="6"/>
      <c r="K127" s="18"/>
    </row>
    <row r="128" spans="2:11" ht="12" thickBot="1">
      <c r="B128" s="187"/>
      <c r="C128" s="188"/>
      <c r="D128" s="188"/>
      <c r="E128" s="188"/>
      <c r="F128" s="188"/>
      <c r="G128" s="188"/>
      <c r="H128" s="189"/>
      <c r="I128" s="32" t="s">
        <v>85</v>
      </c>
      <c r="J128" s="13"/>
      <c r="K128" s="18"/>
    </row>
    <row r="129" spans="2:11" ht="12" thickBot="1">
      <c r="K129" s="18"/>
    </row>
    <row r="130" spans="2:11">
      <c r="B130" s="220" t="s">
        <v>89</v>
      </c>
      <c r="C130" s="221"/>
      <c r="D130" s="221"/>
      <c r="E130" s="221"/>
      <c r="F130" s="221"/>
      <c r="G130" s="221"/>
      <c r="H130" s="221"/>
      <c r="I130" s="221"/>
      <c r="J130" s="222"/>
      <c r="K130" s="18"/>
    </row>
    <row r="131" spans="2:11" ht="11.25" customHeight="1">
      <c r="B131" s="204" t="s">
        <v>90</v>
      </c>
      <c r="C131" s="205"/>
      <c r="D131" s="205"/>
      <c r="E131" s="205" t="s">
        <v>91</v>
      </c>
      <c r="F131" s="205"/>
      <c r="G131" s="205"/>
      <c r="H131" s="205"/>
      <c r="I131" s="29" t="s">
        <v>96</v>
      </c>
      <c r="J131" s="6" t="s">
        <v>2</v>
      </c>
      <c r="K131" s="18"/>
    </row>
    <row r="132" spans="2:11">
      <c r="B132" s="204" t="s">
        <v>93</v>
      </c>
      <c r="C132" s="205"/>
      <c r="D132" s="205"/>
      <c r="E132" s="217" t="s">
        <v>46</v>
      </c>
      <c r="F132" s="217"/>
      <c r="G132" s="217"/>
      <c r="H132" s="217"/>
      <c r="I132" s="30" t="s">
        <v>66</v>
      </c>
      <c r="J132" s="7" t="s">
        <v>66</v>
      </c>
      <c r="K132" s="18"/>
    </row>
    <row r="133" spans="2:11">
      <c r="B133" s="204" t="s">
        <v>142</v>
      </c>
      <c r="C133" s="205"/>
      <c r="D133" s="205"/>
      <c r="E133" s="205" t="s">
        <v>94</v>
      </c>
      <c r="F133" s="205"/>
      <c r="G133" s="205"/>
      <c r="H133" s="205"/>
      <c r="I133" s="30" t="s">
        <v>144</v>
      </c>
      <c r="J133" s="31" t="s">
        <v>145</v>
      </c>
      <c r="K133" s="18"/>
    </row>
    <row r="134" spans="2:11" ht="11.25" customHeight="1">
      <c r="B134" s="9" t="s">
        <v>67</v>
      </c>
      <c r="C134" s="218" t="s">
        <v>68</v>
      </c>
      <c r="D134" s="218"/>
      <c r="E134" s="24" t="s">
        <v>69</v>
      </c>
      <c r="F134" s="24" t="s">
        <v>70</v>
      </c>
      <c r="G134" s="24" t="s">
        <v>71</v>
      </c>
      <c r="H134" s="23" t="s">
        <v>72</v>
      </c>
      <c r="I134" s="30" t="s">
        <v>73</v>
      </c>
      <c r="J134" s="8" t="s">
        <v>74</v>
      </c>
      <c r="K134" s="18"/>
    </row>
    <row r="135" spans="2:11">
      <c r="B135" s="26">
        <v>1</v>
      </c>
      <c r="C135" s="219" t="s">
        <v>75</v>
      </c>
      <c r="D135" s="219"/>
      <c r="E135" s="19">
        <v>1</v>
      </c>
      <c r="F135" s="25">
        <f>E135</f>
        <v>1</v>
      </c>
      <c r="G135" s="10">
        <f>(F135*100)/E143</f>
        <v>25</v>
      </c>
      <c r="H135" s="25">
        <v>0.2</v>
      </c>
      <c r="I135" s="29">
        <f t="shared" ref="I135:I142" si="17">H135*G135</f>
        <v>5</v>
      </c>
      <c r="J135" s="11"/>
      <c r="K135" s="18"/>
    </row>
    <row r="136" spans="2:11" ht="11.25" customHeight="1">
      <c r="B136" s="26">
        <f t="shared" ref="B136:B142" si="18">B135+1</f>
        <v>2</v>
      </c>
      <c r="C136" s="219" t="s">
        <v>76</v>
      </c>
      <c r="D136" s="219"/>
      <c r="E136" s="19">
        <v>0</v>
      </c>
      <c r="F136" s="25">
        <f>E136</f>
        <v>0</v>
      </c>
      <c r="G136" s="10">
        <f>(F136*100)/E143</f>
        <v>0</v>
      </c>
      <c r="H136" s="25">
        <v>0.5</v>
      </c>
      <c r="I136" s="29">
        <f t="shared" si="17"/>
        <v>0</v>
      </c>
      <c r="J136" s="11"/>
      <c r="K136" s="18"/>
    </row>
    <row r="137" spans="2:11" ht="11.25" customHeight="1">
      <c r="B137" s="26">
        <f t="shared" si="18"/>
        <v>3</v>
      </c>
      <c r="C137" s="219" t="s">
        <v>77</v>
      </c>
      <c r="D137" s="219"/>
      <c r="E137" s="19">
        <v>0</v>
      </c>
      <c r="F137" s="25">
        <f>E137</f>
        <v>0</v>
      </c>
      <c r="G137" s="10">
        <f>(F137*100)/E143</f>
        <v>0</v>
      </c>
      <c r="H137" s="25">
        <v>0.8</v>
      </c>
      <c r="I137" s="29">
        <f t="shared" si="17"/>
        <v>0</v>
      </c>
      <c r="J137" s="11"/>
      <c r="K137" s="18"/>
    </row>
    <row r="138" spans="2:11">
      <c r="B138" s="26">
        <f t="shared" si="18"/>
        <v>4</v>
      </c>
      <c r="C138" s="219" t="s">
        <v>78</v>
      </c>
      <c r="D138" s="219"/>
      <c r="E138" s="19">
        <v>0</v>
      </c>
      <c r="F138" s="12"/>
      <c r="G138" s="10">
        <f>(E138*100)/E143</f>
        <v>0</v>
      </c>
      <c r="H138" s="25">
        <v>0.9</v>
      </c>
      <c r="I138" s="29">
        <f t="shared" si="17"/>
        <v>0</v>
      </c>
      <c r="J138" s="11"/>
      <c r="K138" s="18">
        <v>5</v>
      </c>
    </row>
    <row r="139" spans="2:11">
      <c r="B139" s="26">
        <f t="shared" si="18"/>
        <v>5</v>
      </c>
      <c r="C139" s="219" t="s">
        <v>79</v>
      </c>
      <c r="D139" s="219"/>
      <c r="E139" s="19">
        <v>0</v>
      </c>
      <c r="F139" s="12"/>
      <c r="G139" s="10">
        <f>(E139*100)/E143</f>
        <v>0</v>
      </c>
      <c r="H139" s="25">
        <v>1</v>
      </c>
      <c r="I139" s="29">
        <f t="shared" si="17"/>
        <v>0</v>
      </c>
      <c r="J139" s="11"/>
      <c r="K139" s="18"/>
    </row>
    <row r="140" spans="2:11">
      <c r="B140" s="26">
        <f t="shared" si="18"/>
        <v>6</v>
      </c>
      <c r="C140" s="219" t="s">
        <v>63</v>
      </c>
      <c r="D140" s="219"/>
      <c r="E140" s="19">
        <v>0</v>
      </c>
      <c r="F140" s="12"/>
      <c r="G140" s="10">
        <f>(E140*100)/E143</f>
        <v>0</v>
      </c>
      <c r="H140" s="25">
        <v>0.5</v>
      </c>
      <c r="I140" s="29">
        <f t="shared" si="17"/>
        <v>0</v>
      </c>
      <c r="J140" s="11"/>
    </row>
    <row r="141" spans="2:11">
      <c r="B141" s="26">
        <f t="shared" si="18"/>
        <v>7</v>
      </c>
      <c r="C141" s="219" t="s">
        <v>64</v>
      </c>
      <c r="D141" s="219"/>
      <c r="E141" s="19">
        <v>0</v>
      </c>
      <c r="F141" s="12"/>
      <c r="G141" s="10">
        <f>(E141*100)/E143</f>
        <v>0</v>
      </c>
      <c r="H141" s="25">
        <v>0.3</v>
      </c>
      <c r="I141" s="29">
        <f t="shared" si="17"/>
        <v>0</v>
      </c>
      <c r="J141" s="11"/>
    </row>
    <row r="142" spans="2:11">
      <c r="B142" s="26">
        <f t="shared" si="18"/>
        <v>8</v>
      </c>
      <c r="C142" s="219" t="s">
        <v>65</v>
      </c>
      <c r="D142" s="219"/>
      <c r="E142" s="19">
        <v>0</v>
      </c>
      <c r="F142" s="12"/>
      <c r="G142" s="10">
        <f>(E142*100)/E143</f>
        <v>0</v>
      </c>
      <c r="H142" s="25">
        <v>0.6</v>
      </c>
      <c r="I142" s="29">
        <f t="shared" si="17"/>
        <v>0</v>
      </c>
      <c r="J142" s="11"/>
    </row>
    <row r="143" spans="2:11" ht="11.25" customHeight="1">
      <c r="B143" s="223" t="s">
        <v>80</v>
      </c>
      <c r="C143" s="224"/>
      <c r="D143" s="224"/>
      <c r="E143" s="35">
        <v>4</v>
      </c>
      <c r="F143" s="224" t="s">
        <v>81</v>
      </c>
      <c r="G143" s="224"/>
      <c r="H143" s="224"/>
      <c r="I143" s="29">
        <f>SUM(I135:I142)</f>
        <v>5</v>
      </c>
      <c r="J143" s="6" t="s">
        <v>82</v>
      </c>
    </row>
    <row r="144" spans="2:11">
      <c r="B144" s="181" t="s">
        <v>95</v>
      </c>
      <c r="C144" s="182"/>
      <c r="D144" s="182"/>
      <c r="E144" s="182"/>
      <c r="F144" s="182"/>
      <c r="G144" s="182"/>
      <c r="H144" s="183"/>
      <c r="I144" s="29" t="s">
        <v>83</v>
      </c>
      <c r="J144" s="6"/>
    </row>
    <row r="145" spans="2:11">
      <c r="B145" s="184"/>
      <c r="C145" s="185"/>
      <c r="D145" s="185"/>
      <c r="E145" s="185"/>
      <c r="F145" s="185"/>
      <c r="G145" s="185"/>
      <c r="H145" s="186"/>
      <c r="I145" s="29" t="s">
        <v>84</v>
      </c>
      <c r="J145" s="6"/>
    </row>
    <row r="146" spans="2:11" ht="12" thickBot="1">
      <c r="B146" s="187"/>
      <c r="C146" s="188"/>
      <c r="D146" s="188"/>
      <c r="E146" s="188"/>
      <c r="F146" s="188"/>
      <c r="G146" s="188"/>
      <c r="H146" s="189"/>
      <c r="I146" s="32" t="s">
        <v>85</v>
      </c>
      <c r="J146" s="13"/>
    </row>
    <row r="147" spans="2:11" ht="12" thickBot="1"/>
    <row r="148" spans="2:11">
      <c r="B148" s="220" t="s">
        <v>89</v>
      </c>
      <c r="C148" s="221"/>
      <c r="D148" s="221"/>
      <c r="E148" s="221"/>
      <c r="F148" s="221"/>
      <c r="G148" s="221"/>
      <c r="H148" s="221"/>
      <c r="I148" s="221"/>
      <c r="J148" s="222"/>
    </row>
    <row r="149" spans="2:11" ht="11.25" customHeight="1">
      <c r="B149" s="204" t="s">
        <v>90</v>
      </c>
      <c r="C149" s="205"/>
      <c r="D149" s="205"/>
      <c r="E149" s="205" t="s">
        <v>91</v>
      </c>
      <c r="F149" s="205"/>
      <c r="G149" s="205"/>
      <c r="H149" s="205"/>
      <c r="I149" s="29" t="s">
        <v>96</v>
      </c>
      <c r="J149" s="6" t="s">
        <v>2</v>
      </c>
    </row>
    <row r="150" spans="2:11">
      <c r="B150" s="204" t="s">
        <v>93</v>
      </c>
      <c r="C150" s="205"/>
      <c r="D150" s="205"/>
      <c r="E150" s="217" t="s">
        <v>46</v>
      </c>
      <c r="F150" s="217"/>
      <c r="G150" s="217"/>
      <c r="H150" s="217"/>
      <c r="I150" s="30" t="s">
        <v>66</v>
      </c>
      <c r="J150" s="7" t="s">
        <v>66</v>
      </c>
    </row>
    <row r="151" spans="2:11">
      <c r="B151" s="204" t="s">
        <v>142</v>
      </c>
      <c r="C151" s="205"/>
      <c r="D151" s="205"/>
      <c r="E151" s="205" t="s">
        <v>94</v>
      </c>
      <c r="F151" s="205"/>
      <c r="G151" s="205"/>
      <c r="H151" s="205"/>
      <c r="I151" s="30" t="s">
        <v>145</v>
      </c>
      <c r="J151" s="31" t="s">
        <v>146</v>
      </c>
    </row>
    <row r="152" spans="2:11" ht="11.25" customHeight="1">
      <c r="B152" s="9" t="s">
        <v>67</v>
      </c>
      <c r="C152" s="218" t="s">
        <v>68</v>
      </c>
      <c r="D152" s="218"/>
      <c r="E152" s="24" t="s">
        <v>69</v>
      </c>
      <c r="F152" s="24" t="s">
        <v>70</v>
      </c>
      <c r="G152" s="24" t="s">
        <v>71</v>
      </c>
      <c r="H152" s="23" t="s">
        <v>72</v>
      </c>
      <c r="I152" s="30" t="s">
        <v>73</v>
      </c>
      <c r="J152" s="8" t="s">
        <v>74</v>
      </c>
    </row>
    <row r="153" spans="2:11">
      <c r="B153" s="26">
        <v>1</v>
      </c>
      <c r="C153" s="219" t="s">
        <v>75</v>
      </c>
      <c r="D153" s="219"/>
      <c r="E153" s="19">
        <v>1</v>
      </c>
      <c r="F153" s="25">
        <f>E153</f>
        <v>1</v>
      </c>
      <c r="G153" s="10">
        <f>(F153*100)/E161</f>
        <v>33.333333333333336</v>
      </c>
      <c r="H153" s="25">
        <v>0.2</v>
      </c>
      <c r="I153" s="29">
        <f t="shared" ref="I153:I160" si="19">H153*G153</f>
        <v>6.6666666666666679</v>
      </c>
      <c r="J153" s="11"/>
    </row>
    <row r="154" spans="2:11" ht="11.25" customHeight="1">
      <c r="B154" s="26">
        <f t="shared" ref="B154:B160" si="20">B153+1</f>
        <v>2</v>
      </c>
      <c r="C154" s="219" t="s">
        <v>76</v>
      </c>
      <c r="D154" s="219"/>
      <c r="E154" s="19">
        <v>0</v>
      </c>
      <c r="F154" s="25">
        <f>E154</f>
        <v>0</v>
      </c>
      <c r="G154" s="10">
        <f>(F154*100)/E161</f>
        <v>0</v>
      </c>
      <c r="H154" s="25">
        <v>0.5</v>
      </c>
      <c r="I154" s="29">
        <f t="shared" si="19"/>
        <v>0</v>
      </c>
      <c r="J154" s="11"/>
    </row>
    <row r="155" spans="2:11" ht="11.25" customHeight="1">
      <c r="B155" s="26">
        <f t="shared" si="20"/>
        <v>3</v>
      </c>
      <c r="C155" s="219" t="s">
        <v>77</v>
      </c>
      <c r="D155" s="219"/>
      <c r="E155" s="19">
        <v>1</v>
      </c>
      <c r="F155" s="25">
        <f>E155</f>
        <v>1</v>
      </c>
      <c r="G155" s="10">
        <f>(F155*100)/E161</f>
        <v>33.333333333333336</v>
      </c>
      <c r="H155" s="25">
        <v>0.8</v>
      </c>
      <c r="I155" s="29">
        <f t="shared" si="19"/>
        <v>26.666666666666671</v>
      </c>
      <c r="J155" s="11"/>
      <c r="K155" s="18"/>
    </row>
    <row r="156" spans="2:11">
      <c r="B156" s="26">
        <f t="shared" si="20"/>
        <v>4</v>
      </c>
      <c r="C156" s="219" t="s">
        <v>78</v>
      </c>
      <c r="D156" s="219"/>
      <c r="E156" s="19">
        <v>0</v>
      </c>
      <c r="F156" s="12"/>
      <c r="G156" s="10">
        <f>(E156*100)/E161</f>
        <v>0</v>
      </c>
      <c r="H156" s="25">
        <v>0.9</v>
      </c>
      <c r="I156" s="29">
        <f t="shared" si="19"/>
        <v>0</v>
      </c>
      <c r="J156" s="11"/>
      <c r="K156" s="18">
        <v>6</v>
      </c>
    </row>
    <row r="157" spans="2:11">
      <c r="B157" s="26">
        <f t="shared" si="20"/>
        <v>5</v>
      </c>
      <c r="C157" s="219" t="s">
        <v>79</v>
      </c>
      <c r="D157" s="219"/>
      <c r="E157" s="19">
        <v>0</v>
      </c>
      <c r="F157" s="12"/>
      <c r="G157" s="10">
        <f>(E157*100)/E161</f>
        <v>0</v>
      </c>
      <c r="H157" s="25">
        <v>1</v>
      </c>
      <c r="I157" s="29">
        <f t="shared" si="19"/>
        <v>0</v>
      </c>
      <c r="J157" s="11"/>
      <c r="K157" s="18"/>
    </row>
    <row r="158" spans="2:11">
      <c r="B158" s="26">
        <f t="shared" si="20"/>
        <v>6</v>
      </c>
      <c r="C158" s="219" t="s">
        <v>63</v>
      </c>
      <c r="D158" s="219"/>
      <c r="E158" s="19">
        <v>0</v>
      </c>
      <c r="F158" s="12"/>
      <c r="G158" s="10">
        <f>(E158*100)/E161</f>
        <v>0</v>
      </c>
      <c r="H158" s="25">
        <v>0.5</v>
      </c>
      <c r="I158" s="29">
        <f t="shared" si="19"/>
        <v>0</v>
      </c>
      <c r="J158" s="11"/>
      <c r="K158" s="18"/>
    </row>
    <row r="159" spans="2:11">
      <c r="B159" s="26">
        <f t="shared" si="20"/>
        <v>7</v>
      </c>
      <c r="C159" s="219" t="s">
        <v>64</v>
      </c>
      <c r="D159" s="219"/>
      <c r="E159" s="19">
        <v>0</v>
      </c>
      <c r="F159" s="12"/>
      <c r="G159" s="10">
        <f>(E159*100)/E161</f>
        <v>0</v>
      </c>
      <c r="H159" s="25">
        <v>0.3</v>
      </c>
      <c r="I159" s="29">
        <f t="shared" si="19"/>
        <v>0</v>
      </c>
      <c r="J159" s="11"/>
      <c r="K159" s="18"/>
    </row>
    <row r="160" spans="2:11">
      <c r="B160" s="26">
        <f t="shared" si="20"/>
        <v>8</v>
      </c>
      <c r="C160" s="219" t="s">
        <v>65</v>
      </c>
      <c r="D160" s="219"/>
      <c r="E160" s="19">
        <v>0</v>
      </c>
      <c r="F160" s="12"/>
      <c r="G160" s="10">
        <f>(E160*100)/E161</f>
        <v>0</v>
      </c>
      <c r="H160" s="25">
        <v>0.6</v>
      </c>
      <c r="I160" s="29">
        <f t="shared" si="19"/>
        <v>0</v>
      </c>
      <c r="J160" s="11"/>
      <c r="K160" s="18"/>
    </row>
    <row r="161" spans="2:11" ht="11.25" customHeight="1">
      <c r="B161" s="223" t="s">
        <v>80</v>
      </c>
      <c r="C161" s="224"/>
      <c r="D161" s="224"/>
      <c r="E161" s="35">
        <v>3</v>
      </c>
      <c r="F161" s="224" t="s">
        <v>81</v>
      </c>
      <c r="G161" s="224"/>
      <c r="H161" s="224"/>
      <c r="I161" s="29">
        <f>SUM(I153:I160)</f>
        <v>33.333333333333343</v>
      </c>
      <c r="J161" s="6" t="s">
        <v>82</v>
      </c>
      <c r="K161" s="18"/>
    </row>
    <row r="162" spans="2:11">
      <c r="B162" s="181" t="s">
        <v>95</v>
      </c>
      <c r="C162" s="182"/>
      <c r="D162" s="182"/>
      <c r="E162" s="182"/>
      <c r="F162" s="182"/>
      <c r="G162" s="182"/>
      <c r="H162" s="183"/>
      <c r="I162" s="29" t="s">
        <v>83</v>
      </c>
      <c r="J162" s="6"/>
      <c r="K162" s="18"/>
    </row>
    <row r="163" spans="2:11">
      <c r="B163" s="184"/>
      <c r="C163" s="185"/>
      <c r="D163" s="185"/>
      <c r="E163" s="185"/>
      <c r="F163" s="185"/>
      <c r="G163" s="185"/>
      <c r="H163" s="186"/>
      <c r="I163" s="29" t="s">
        <v>84</v>
      </c>
      <c r="J163" s="6"/>
      <c r="K163" s="18"/>
    </row>
    <row r="164" spans="2:11" ht="12" thickBot="1">
      <c r="B164" s="187"/>
      <c r="C164" s="188"/>
      <c r="D164" s="188"/>
      <c r="E164" s="188"/>
      <c r="F164" s="188"/>
      <c r="G164" s="188"/>
      <c r="H164" s="189"/>
      <c r="I164" s="32" t="s">
        <v>85</v>
      </c>
      <c r="J164" s="13"/>
      <c r="K164" s="18"/>
    </row>
    <row r="165" spans="2:11" ht="12" thickBot="1">
      <c r="K165" s="18"/>
    </row>
    <row r="166" spans="2:11">
      <c r="B166" s="220" t="s">
        <v>89</v>
      </c>
      <c r="C166" s="221"/>
      <c r="D166" s="221"/>
      <c r="E166" s="221"/>
      <c r="F166" s="221"/>
      <c r="G166" s="221"/>
      <c r="H166" s="221"/>
      <c r="I166" s="221"/>
      <c r="J166" s="222"/>
      <c r="K166" s="18"/>
    </row>
    <row r="167" spans="2:11" ht="11.25" customHeight="1">
      <c r="B167" s="204" t="s">
        <v>90</v>
      </c>
      <c r="C167" s="205"/>
      <c r="D167" s="205"/>
      <c r="E167" s="205" t="s">
        <v>91</v>
      </c>
      <c r="F167" s="205"/>
      <c r="G167" s="205"/>
      <c r="H167" s="205"/>
      <c r="I167" s="29" t="s">
        <v>96</v>
      </c>
      <c r="J167" s="6" t="s">
        <v>2</v>
      </c>
      <c r="K167" s="18"/>
    </row>
    <row r="168" spans="2:11">
      <c r="B168" s="204" t="s">
        <v>93</v>
      </c>
      <c r="C168" s="205"/>
      <c r="D168" s="205"/>
      <c r="E168" s="217" t="s">
        <v>46</v>
      </c>
      <c r="F168" s="217"/>
      <c r="G168" s="217"/>
      <c r="H168" s="217"/>
      <c r="I168" s="30" t="s">
        <v>66</v>
      </c>
      <c r="J168" s="7" t="s">
        <v>66</v>
      </c>
      <c r="K168" s="18"/>
    </row>
    <row r="169" spans="2:11">
      <c r="B169" s="204" t="s">
        <v>142</v>
      </c>
      <c r="C169" s="205"/>
      <c r="D169" s="205"/>
      <c r="E169" s="205" t="s">
        <v>94</v>
      </c>
      <c r="F169" s="205"/>
      <c r="G169" s="205"/>
      <c r="H169" s="205"/>
      <c r="I169" s="30" t="s">
        <v>146</v>
      </c>
      <c r="J169" s="31" t="s">
        <v>147</v>
      </c>
      <c r="K169" s="18"/>
    </row>
    <row r="170" spans="2:11" ht="11.25" customHeight="1">
      <c r="B170" s="9" t="s">
        <v>67</v>
      </c>
      <c r="C170" s="218" t="s">
        <v>68</v>
      </c>
      <c r="D170" s="218"/>
      <c r="E170" s="24" t="s">
        <v>69</v>
      </c>
      <c r="F170" s="24" t="s">
        <v>70</v>
      </c>
      <c r="G170" s="24" t="s">
        <v>71</v>
      </c>
      <c r="H170" s="23" t="s">
        <v>72</v>
      </c>
      <c r="I170" s="30" t="s">
        <v>73</v>
      </c>
      <c r="J170" s="8" t="s">
        <v>74</v>
      </c>
      <c r="K170" s="18"/>
    </row>
    <row r="171" spans="2:11">
      <c r="B171" s="26">
        <v>1</v>
      </c>
      <c r="C171" s="219" t="s">
        <v>75</v>
      </c>
      <c r="D171" s="219"/>
      <c r="E171" s="19">
        <v>2</v>
      </c>
      <c r="F171" s="25">
        <f>E171</f>
        <v>2</v>
      </c>
      <c r="G171" s="10">
        <f>(F171*100)/E179</f>
        <v>50</v>
      </c>
      <c r="H171" s="25">
        <v>0.2</v>
      </c>
      <c r="I171" s="29">
        <f t="shared" ref="I171:I178" si="21">H171*G171</f>
        <v>10</v>
      </c>
      <c r="J171" s="11"/>
      <c r="K171" s="18"/>
    </row>
    <row r="172" spans="2:11" ht="11.25" customHeight="1">
      <c r="B172" s="26">
        <f t="shared" ref="B172:B178" si="22">B171+1</f>
        <v>2</v>
      </c>
      <c r="C172" s="219" t="s">
        <v>76</v>
      </c>
      <c r="D172" s="219"/>
      <c r="E172" s="19">
        <v>0</v>
      </c>
      <c r="F172" s="25">
        <f>E172</f>
        <v>0</v>
      </c>
      <c r="G172" s="10">
        <f>(F172*100)/E179</f>
        <v>0</v>
      </c>
      <c r="H172" s="25">
        <v>0.5</v>
      </c>
      <c r="I172" s="29">
        <f t="shared" si="21"/>
        <v>0</v>
      </c>
      <c r="J172" s="11"/>
      <c r="K172" s="18"/>
    </row>
    <row r="173" spans="2:11" ht="11.25" customHeight="1">
      <c r="B173" s="26">
        <f t="shared" si="22"/>
        <v>3</v>
      </c>
      <c r="C173" s="219" t="s">
        <v>77</v>
      </c>
      <c r="D173" s="219"/>
      <c r="E173" s="19">
        <v>1</v>
      </c>
      <c r="F173" s="25">
        <f>E173</f>
        <v>1</v>
      </c>
      <c r="G173" s="10">
        <f>(F173*100)/E179</f>
        <v>25</v>
      </c>
      <c r="H173" s="25">
        <v>0.8</v>
      </c>
      <c r="I173" s="29">
        <f t="shared" si="21"/>
        <v>20</v>
      </c>
      <c r="J173" s="11"/>
      <c r="K173" s="18">
        <v>7</v>
      </c>
    </row>
    <row r="174" spans="2:11">
      <c r="B174" s="26">
        <f t="shared" si="22"/>
        <v>4</v>
      </c>
      <c r="C174" s="219" t="s">
        <v>78</v>
      </c>
      <c r="D174" s="219"/>
      <c r="E174" s="19">
        <v>0</v>
      </c>
      <c r="F174" s="12"/>
      <c r="G174" s="10">
        <f>(E174*100)/E179</f>
        <v>0</v>
      </c>
      <c r="H174" s="25">
        <v>0.9</v>
      </c>
      <c r="I174" s="29">
        <f t="shared" si="21"/>
        <v>0</v>
      </c>
      <c r="J174" s="11"/>
      <c r="K174" s="18"/>
    </row>
    <row r="175" spans="2:11">
      <c r="B175" s="26">
        <f t="shared" si="22"/>
        <v>5</v>
      </c>
      <c r="C175" s="219" t="s">
        <v>79</v>
      </c>
      <c r="D175" s="219"/>
      <c r="E175" s="19">
        <v>0</v>
      </c>
      <c r="F175" s="12"/>
      <c r="G175" s="10">
        <f>(E175*100)/E179</f>
        <v>0</v>
      </c>
      <c r="H175" s="25">
        <v>1</v>
      </c>
      <c r="I175" s="29">
        <f t="shared" si="21"/>
        <v>0</v>
      </c>
      <c r="J175" s="11"/>
    </row>
    <row r="176" spans="2:11">
      <c r="B176" s="26">
        <f t="shared" si="22"/>
        <v>6</v>
      </c>
      <c r="C176" s="219" t="s">
        <v>63</v>
      </c>
      <c r="D176" s="219"/>
      <c r="E176" s="19">
        <v>0</v>
      </c>
      <c r="F176" s="12"/>
      <c r="G176" s="10">
        <f>(E176*100)/E179</f>
        <v>0</v>
      </c>
      <c r="H176" s="25">
        <v>0.5</v>
      </c>
      <c r="I176" s="29">
        <f t="shared" si="21"/>
        <v>0</v>
      </c>
      <c r="J176" s="11"/>
    </row>
    <row r="177" spans="2:11">
      <c r="B177" s="26">
        <f t="shared" si="22"/>
        <v>7</v>
      </c>
      <c r="C177" s="219" t="s">
        <v>64</v>
      </c>
      <c r="D177" s="219"/>
      <c r="E177" s="19">
        <v>0</v>
      </c>
      <c r="F177" s="12"/>
      <c r="G177" s="10">
        <f>(E177*100)/E179</f>
        <v>0</v>
      </c>
      <c r="H177" s="25">
        <v>0.3</v>
      </c>
      <c r="I177" s="29">
        <f t="shared" si="21"/>
        <v>0</v>
      </c>
      <c r="J177" s="11"/>
    </row>
    <row r="178" spans="2:11">
      <c r="B178" s="26">
        <f t="shared" si="22"/>
        <v>8</v>
      </c>
      <c r="C178" s="219" t="s">
        <v>65</v>
      </c>
      <c r="D178" s="219"/>
      <c r="E178" s="19">
        <v>0</v>
      </c>
      <c r="F178" s="12"/>
      <c r="G178" s="10">
        <f>(E178*100)/E179</f>
        <v>0</v>
      </c>
      <c r="H178" s="25">
        <v>0.6</v>
      </c>
      <c r="I178" s="29">
        <f t="shared" si="21"/>
        <v>0</v>
      </c>
      <c r="J178" s="11"/>
    </row>
    <row r="179" spans="2:11" ht="11.25" customHeight="1">
      <c r="B179" s="223" t="s">
        <v>80</v>
      </c>
      <c r="C179" s="224"/>
      <c r="D179" s="224"/>
      <c r="E179" s="35">
        <v>4</v>
      </c>
      <c r="F179" s="180" t="s">
        <v>81</v>
      </c>
      <c r="G179" s="178"/>
      <c r="H179" s="179"/>
      <c r="I179" s="29">
        <f>SUM(I171:I178)</f>
        <v>30</v>
      </c>
      <c r="J179" s="6" t="s">
        <v>82</v>
      </c>
    </row>
    <row r="180" spans="2:11">
      <c r="B180" s="181" t="s">
        <v>95</v>
      </c>
      <c r="C180" s="182"/>
      <c r="D180" s="182"/>
      <c r="E180" s="182"/>
      <c r="F180" s="182"/>
      <c r="G180" s="182"/>
      <c r="H180" s="183"/>
      <c r="I180" s="29" t="s">
        <v>83</v>
      </c>
      <c r="J180" s="6"/>
    </row>
    <row r="181" spans="2:11">
      <c r="B181" s="184"/>
      <c r="C181" s="185"/>
      <c r="D181" s="185"/>
      <c r="E181" s="185"/>
      <c r="F181" s="185"/>
      <c r="G181" s="185"/>
      <c r="H181" s="186"/>
      <c r="I181" s="29" t="s">
        <v>84</v>
      </c>
      <c r="J181" s="6"/>
    </row>
    <row r="182" spans="2:11" ht="12" thickBot="1">
      <c r="B182" s="187"/>
      <c r="C182" s="188"/>
      <c r="D182" s="188"/>
      <c r="E182" s="188"/>
      <c r="F182" s="188"/>
      <c r="G182" s="188"/>
      <c r="H182" s="189"/>
      <c r="I182" s="32" t="s">
        <v>85</v>
      </c>
      <c r="J182" s="13"/>
    </row>
    <row r="183" spans="2:11" ht="12" thickBot="1"/>
    <row r="184" spans="2:11">
      <c r="B184" s="220" t="s">
        <v>89</v>
      </c>
      <c r="C184" s="221"/>
      <c r="D184" s="221"/>
      <c r="E184" s="221"/>
      <c r="F184" s="221"/>
      <c r="G184" s="221"/>
      <c r="H184" s="221"/>
      <c r="I184" s="221"/>
      <c r="J184" s="222"/>
    </row>
    <row r="185" spans="2:11" ht="11.25" customHeight="1">
      <c r="B185" s="204" t="s">
        <v>90</v>
      </c>
      <c r="C185" s="205"/>
      <c r="D185" s="205"/>
      <c r="E185" s="205" t="s">
        <v>91</v>
      </c>
      <c r="F185" s="205"/>
      <c r="G185" s="205"/>
      <c r="H185" s="205"/>
      <c r="I185" s="29" t="s">
        <v>96</v>
      </c>
      <c r="J185" s="6" t="s">
        <v>2</v>
      </c>
    </row>
    <row r="186" spans="2:11">
      <c r="B186" s="204" t="s">
        <v>93</v>
      </c>
      <c r="C186" s="205"/>
      <c r="D186" s="205"/>
      <c r="E186" s="217" t="s">
        <v>46</v>
      </c>
      <c r="F186" s="217"/>
      <c r="G186" s="217"/>
      <c r="H186" s="217"/>
      <c r="I186" s="30" t="s">
        <v>66</v>
      </c>
      <c r="J186" s="7" t="s">
        <v>66</v>
      </c>
    </row>
    <row r="187" spans="2:11">
      <c r="B187" s="204" t="s">
        <v>142</v>
      </c>
      <c r="C187" s="205"/>
      <c r="D187" s="205"/>
      <c r="E187" s="205" t="s">
        <v>94</v>
      </c>
      <c r="F187" s="205"/>
      <c r="G187" s="205"/>
      <c r="H187" s="205"/>
      <c r="I187" s="30" t="s">
        <v>147</v>
      </c>
      <c r="J187" s="31" t="s">
        <v>148</v>
      </c>
    </row>
    <row r="188" spans="2:11" ht="11.25" customHeight="1">
      <c r="B188" s="9" t="s">
        <v>67</v>
      </c>
      <c r="C188" s="218" t="s">
        <v>68</v>
      </c>
      <c r="D188" s="218"/>
      <c r="E188" s="24" t="s">
        <v>69</v>
      </c>
      <c r="F188" s="24" t="s">
        <v>70</v>
      </c>
      <c r="G188" s="24" t="s">
        <v>71</v>
      </c>
      <c r="H188" s="23" t="s">
        <v>72</v>
      </c>
      <c r="I188" s="30" t="s">
        <v>73</v>
      </c>
      <c r="J188" s="8" t="s">
        <v>74</v>
      </c>
    </row>
    <row r="189" spans="2:11">
      <c r="B189" s="26">
        <v>1</v>
      </c>
      <c r="C189" s="219" t="s">
        <v>75</v>
      </c>
      <c r="D189" s="219"/>
      <c r="E189" s="19">
        <v>0</v>
      </c>
      <c r="F189" s="25">
        <f>E189</f>
        <v>0</v>
      </c>
      <c r="G189" s="10">
        <f>(F189*100)/E197</f>
        <v>0</v>
      </c>
      <c r="H189" s="25">
        <v>0.2</v>
      </c>
      <c r="I189" s="29">
        <f t="shared" ref="I189:I196" si="23">H189*G189</f>
        <v>0</v>
      </c>
      <c r="J189" s="11"/>
    </row>
    <row r="190" spans="2:11" ht="11.25" customHeight="1">
      <c r="B190" s="26">
        <f t="shared" ref="B190:B196" si="24">B189+1</f>
        <v>2</v>
      </c>
      <c r="C190" s="219" t="s">
        <v>76</v>
      </c>
      <c r="D190" s="219"/>
      <c r="E190" s="19">
        <v>0</v>
      </c>
      <c r="F190" s="25">
        <f>E190</f>
        <v>0</v>
      </c>
      <c r="G190" s="10">
        <f>(F190*100)/E197</f>
        <v>0</v>
      </c>
      <c r="H190" s="25">
        <v>0.5</v>
      </c>
      <c r="I190" s="29">
        <f t="shared" si="23"/>
        <v>0</v>
      </c>
      <c r="J190" s="11"/>
      <c r="K190" s="18"/>
    </row>
    <row r="191" spans="2:11" ht="11.25" customHeight="1">
      <c r="B191" s="26">
        <f t="shared" si="24"/>
        <v>3</v>
      </c>
      <c r="C191" s="219" t="s">
        <v>77</v>
      </c>
      <c r="D191" s="219"/>
      <c r="E191" s="19">
        <v>0</v>
      </c>
      <c r="F191" s="25">
        <f>E191</f>
        <v>0</v>
      </c>
      <c r="G191" s="10">
        <f>(F191*100)/E197</f>
        <v>0</v>
      </c>
      <c r="H191" s="25">
        <v>0.8</v>
      </c>
      <c r="I191" s="29">
        <f t="shared" si="23"/>
        <v>0</v>
      </c>
      <c r="J191" s="11"/>
      <c r="K191" s="18">
        <v>8</v>
      </c>
    </row>
    <row r="192" spans="2:11">
      <c r="B192" s="26">
        <f t="shared" si="24"/>
        <v>4</v>
      </c>
      <c r="C192" s="219" t="s">
        <v>78</v>
      </c>
      <c r="D192" s="219"/>
      <c r="E192" s="19">
        <v>0</v>
      </c>
      <c r="F192" s="12"/>
      <c r="G192" s="10">
        <f>(E192*100)/E197</f>
        <v>0</v>
      </c>
      <c r="H192" s="25">
        <v>0.9</v>
      </c>
      <c r="I192" s="29">
        <f t="shared" si="23"/>
        <v>0</v>
      </c>
      <c r="J192" s="11"/>
      <c r="K192" s="18"/>
    </row>
    <row r="193" spans="2:11">
      <c r="B193" s="26">
        <f t="shared" si="24"/>
        <v>5</v>
      </c>
      <c r="C193" s="219" t="s">
        <v>79</v>
      </c>
      <c r="D193" s="219"/>
      <c r="E193" s="19">
        <v>0</v>
      </c>
      <c r="F193" s="12"/>
      <c r="G193" s="10">
        <f>(E193*100)/E197</f>
        <v>0</v>
      </c>
      <c r="H193" s="25">
        <v>1</v>
      </c>
      <c r="I193" s="29">
        <f t="shared" si="23"/>
        <v>0</v>
      </c>
      <c r="J193" s="11"/>
      <c r="K193" s="18"/>
    </row>
    <row r="194" spans="2:11">
      <c r="B194" s="26">
        <f t="shared" si="24"/>
        <v>6</v>
      </c>
      <c r="C194" s="219" t="s">
        <v>63</v>
      </c>
      <c r="D194" s="219"/>
      <c r="E194" s="19">
        <v>0</v>
      </c>
      <c r="F194" s="12"/>
      <c r="G194" s="10">
        <f>(E194*100)/E197</f>
        <v>0</v>
      </c>
      <c r="H194" s="25">
        <v>0.5</v>
      </c>
      <c r="I194" s="29">
        <f t="shared" si="23"/>
        <v>0</v>
      </c>
      <c r="J194" s="11"/>
      <c r="K194" s="18"/>
    </row>
    <row r="195" spans="2:11">
      <c r="B195" s="26">
        <f t="shared" si="24"/>
        <v>7</v>
      </c>
      <c r="C195" s="219" t="s">
        <v>64</v>
      </c>
      <c r="D195" s="219"/>
      <c r="E195" s="19">
        <v>0</v>
      </c>
      <c r="F195" s="12"/>
      <c r="G195" s="10">
        <f>(E195*100)/E197</f>
        <v>0</v>
      </c>
      <c r="H195" s="25">
        <v>0.3</v>
      </c>
      <c r="I195" s="29">
        <f t="shared" si="23"/>
        <v>0</v>
      </c>
      <c r="J195" s="11"/>
      <c r="K195" s="18"/>
    </row>
    <row r="196" spans="2:11">
      <c r="B196" s="26">
        <f t="shared" si="24"/>
        <v>8</v>
      </c>
      <c r="C196" s="219" t="s">
        <v>65</v>
      </c>
      <c r="D196" s="219"/>
      <c r="E196" s="19">
        <v>1</v>
      </c>
      <c r="F196" s="12"/>
      <c r="G196" s="10">
        <f>(E196*100)/E197</f>
        <v>33.333333333333336</v>
      </c>
      <c r="H196" s="25">
        <v>0.6</v>
      </c>
      <c r="I196" s="29">
        <f t="shared" si="23"/>
        <v>20</v>
      </c>
      <c r="J196" s="11"/>
      <c r="K196" s="18"/>
    </row>
    <row r="197" spans="2:11" ht="11.25" customHeight="1">
      <c r="B197" s="223" t="s">
        <v>80</v>
      </c>
      <c r="C197" s="224"/>
      <c r="D197" s="224"/>
      <c r="E197" s="35">
        <v>3</v>
      </c>
      <c r="F197" s="224" t="s">
        <v>81</v>
      </c>
      <c r="G197" s="224"/>
      <c r="H197" s="224"/>
      <c r="I197" s="29">
        <f>SUM(I189:I196)</f>
        <v>20</v>
      </c>
      <c r="J197" s="6" t="s">
        <v>82</v>
      </c>
      <c r="K197" s="18"/>
    </row>
    <row r="198" spans="2:11">
      <c r="B198" s="181" t="s">
        <v>95</v>
      </c>
      <c r="C198" s="182"/>
      <c r="D198" s="182"/>
      <c r="E198" s="182"/>
      <c r="F198" s="182"/>
      <c r="G198" s="182"/>
      <c r="H198" s="183"/>
      <c r="I198" s="29" t="s">
        <v>83</v>
      </c>
      <c r="J198" s="6"/>
      <c r="K198" s="18"/>
    </row>
    <row r="199" spans="2:11">
      <c r="B199" s="184"/>
      <c r="C199" s="185"/>
      <c r="D199" s="185"/>
      <c r="E199" s="185"/>
      <c r="F199" s="185"/>
      <c r="G199" s="185"/>
      <c r="H199" s="186"/>
      <c r="I199" s="29" t="s">
        <v>84</v>
      </c>
      <c r="J199" s="6"/>
      <c r="K199" s="18"/>
    </row>
    <row r="200" spans="2:11" ht="12" thickBot="1">
      <c r="B200" s="187"/>
      <c r="C200" s="188"/>
      <c r="D200" s="188"/>
      <c r="E200" s="188"/>
      <c r="F200" s="188"/>
      <c r="G200" s="188"/>
      <c r="H200" s="189"/>
      <c r="I200" s="32" t="s">
        <v>85</v>
      </c>
      <c r="J200" s="13"/>
      <c r="K200" s="18"/>
    </row>
    <row r="201" spans="2:11" ht="12" thickBot="1">
      <c r="K201" s="18"/>
    </row>
    <row r="202" spans="2:11">
      <c r="B202" s="220" t="s">
        <v>89</v>
      </c>
      <c r="C202" s="221"/>
      <c r="D202" s="221"/>
      <c r="E202" s="221"/>
      <c r="F202" s="221"/>
      <c r="G202" s="221"/>
      <c r="H202" s="221"/>
      <c r="I202" s="221"/>
      <c r="J202" s="222"/>
      <c r="K202" s="18"/>
    </row>
    <row r="203" spans="2:11" ht="11.25" customHeight="1">
      <c r="B203" s="204" t="s">
        <v>90</v>
      </c>
      <c r="C203" s="205"/>
      <c r="D203" s="205"/>
      <c r="E203" s="205" t="s">
        <v>91</v>
      </c>
      <c r="F203" s="205"/>
      <c r="G203" s="205"/>
      <c r="H203" s="205"/>
      <c r="I203" s="29" t="s">
        <v>96</v>
      </c>
      <c r="J203" s="6" t="s">
        <v>2</v>
      </c>
      <c r="K203" s="18"/>
    </row>
    <row r="204" spans="2:11">
      <c r="B204" s="204" t="s">
        <v>93</v>
      </c>
      <c r="C204" s="205"/>
      <c r="D204" s="205"/>
      <c r="E204" s="217" t="s">
        <v>46</v>
      </c>
      <c r="F204" s="217"/>
      <c r="G204" s="217"/>
      <c r="H204" s="217"/>
      <c r="I204" s="30" t="s">
        <v>66</v>
      </c>
      <c r="J204" s="7" t="s">
        <v>66</v>
      </c>
      <c r="K204" s="18"/>
    </row>
    <row r="205" spans="2:11">
      <c r="B205" s="204" t="s">
        <v>142</v>
      </c>
      <c r="C205" s="205"/>
      <c r="D205" s="205"/>
      <c r="E205" s="205" t="s">
        <v>94</v>
      </c>
      <c r="F205" s="205"/>
      <c r="G205" s="205"/>
      <c r="H205" s="205"/>
      <c r="I205" s="30" t="s">
        <v>148</v>
      </c>
      <c r="J205" s="31" t="s">
        <v>149</v>
      </c>
      <c r="K205" s="18"/>
    </row>
    <row r="206" spans="2:11" ht="11.25" customHeight="1">
      <c r="B206" s="9" t="s">
        <v>67</v>
      </c>
      <c r="C206" s="218" t="s">
        <v>68</v>
      </c>
      <c r="D206" s="218"/>
      <c r="E206" s="24" t="s">
        <v>69</v>
      </c>
      <c r="F206" s="24" t="s">
        <v>70</v>
      </c>
      <c r="G206" s="24" t="s">
        <v>71</v>
      </c>
      <c r="H206" s="23" t="s">
        <v>72</v>
      </c>
      <c r="I206" s="30" t="s">
        <v>73</v>
      </c>
      <c r="J206" s="8" t="s">
        <v>74</v>
      </c>
      <c r="K206" s="18"/>
    </row>
    <row r="207" spans="2:11">
      <c r="B207" s="26">
        <v>1</v>
      </c>
      <c r="C207" s="219" t="s">
        <v>75</v>
      </c>
      <c r="D207" s="219"/>
      <c r="E207" s="19">
        <v>2</v>
      </c>
      <c r="F207" s="25">
        <f>E207</f>
        <v>2</v>
      </c>
      <c r="G207" s="10">
        <f>(F207*100)/E215</f>
        <v>50</v>
      </c>
      <c r="H207" s="25">
        <v>0.2</v>
      </c>
      <c r="I207" s="29">
        <f t="shared" ref="I207:I214" si="25">H207*G207</f>
        <v>10</v>
      </c>
      <c r="J207" s="11"/>
      <c r="K207" s="18"/>
    </row>
    <row r="208" spans="2:11" ht="11.25" customHeight="1">
      <c r="B208" s="26">
        <f t="shared" ref="B208:B214" si="26">B207+1</f>
        <v>2</v>
      </c>
      <c r="C208" s="219" t="s">
        <v>76</v>
      </c>
      <c r="D208" s="219"/>
      <c r="E208" s="19">
        <v>0</v>
      </c>
      <c r="F208" s="25">
        <f>E208</f>
        <v>0</v>
      </c>
      <c r="G208" s="10">
        <f>(F208*100)/E215</f>
        <v>0</v>
      </c>
      <c r="H208" s="25">
        <v>0.5</v>
      </c>
      <c r="I208" s="29">
        <f t="shared" si="25"/>
        <v>0</v>
      </c>
      <c r="J208" s="11"/>
      <c r="K208" s="18">
        <v>9</v>
      </c>
    </row>
    <row r="209" spans="2:11" ht="11.25" customHeight="1">
      <c r="B209" s="26">
        <f t="shared" si="26"/>
        <v>3</v>
      </c>
      <c r="C209" s="219" t="s">
        <v>77</v>
      </c>
      <c r="D209" s="219"/>
      <c r="E209" s="19">
        <v>1</v>
      </c>
      <c r="F209" s="25">
        <f>E209</f>
        <v>1</v>
      </c>
      <c r="G209" s="10">
        <f>(F209*100)/E215</f>
        <v>25</v>
      </c>
      <c r="H209" s="25">
        <v>0.8</v>
      </c>
      <c r="I209" s="29">
        <f t="shared" si="25"/>
        <v>20</v>
      </c>
      <c r="J209" s="11"/>
      <c r="K209" s="18"/>
    </row>
    <row r="210" spans="2:11">
      <c r="B210" s="26">
        <f t="shared" si="26"/>
        <v>4</v>
      </c>
      <c r="C210" s="219" t="s">
        <v>78</v>
      </c>
      <c r="D210" s="219"/>
      <c r="E210" s="19">
        <v>0</v>
      </c>
      <c r="F210" s="12"/>
      <c r="G210" s="10">
        <f>(E210*100)/E215</f>
        <v>0</v>
      </c>
      <c r="H210" s="25">
        <v>0.9</v>
      </c>
      <c r="I210" s="29">
        <f t="shared" si="25"/>
        <v>0</v>
      </c>
      <c r="J210" s="11"/>
    </row>
    <row r="211" spans="2:11">
      <c r="B211" s="26">
        <f t="shared" si="26"/>
        <v>5</v>
      </c>
      <c r="C211" s="219" t="s">
        <v>79</v>
      </c>
      <c r="D211" s="219"/>
      <c r="E211" s="19">
        <v>0</v>
      </c>
      <c r="F211" s="12"/>
      <c r="G211" s="10">
        <f>(E211*100)/E215</f>
        <v>0</v>
      </c>
      <c r="H211" s="25">
        <v>1</v>
      </c>
      <c r="I211" s="29">
        <f t="shared" si="25"/>
        <v>0</v>
      </c>
      <c r="J211" s="11"/>
    </row>
    <row r="212" spans="2:11">
      <c r="B212" s="26">
        <f t="shared" si="26"/>
        <v>6</v>
      </c>
      <c r="C212" s="219" t="s">
        <v>63</v>
      </c>
      <c r="D212" s="219"/>
      <c r="E212" s="19">
        <v>0</v>
      </c>
      <c r="F212" s="12"/>
      <c r="G212" s="10">
        <f>(E212*100)/E215</f>
        <v>0</v>
      </c>
      <c r="H212" s="25">
        <v>0.5</v>
      </c>
      <c r="I212" s="29">
        <f t="shared" si="25"/>
        <v>0</v>
      </c>
      <c r="J212" s="11"/>
    </row>
    <row r="213" spans="2:11">
      <c r="B213" s="26">
        <f t="shared" si="26"/>
        <v>7</v>
      </c>
      <c r="C213" s="219" t="s">
        <v>64</v>
      </c>
      <c r="D213" s="219"/>
      <c r="E213" s="19">
        <v>0</v>
      </c>
      <c r="F213" s="12"/>
      <c r="G213" s="10">
        <f>(E213*100)/E215</f>
        <v>0</v>
      </c>
      <c r="H213" s="25">
        <v>0.3</v>
      </c>
      <c r="I213" s="29">
        <f t="shared" si="25"/>
        <v>0</v>
      </c>
      <c r="J213" s="11"/>
    </row>
    <row r="214" spans="2:11">
      <c r="B214" s="26">
        <f t="shared" si="26"/>
        <v>8</v>
      </c>
      <c r="C214" s="219" t="s">
        <v>65</v>
      </c>
      <c r="D214" s="219"/>
      <c r="E214" s="19">
        <v>0</v>
      </c>
      <c r="F214" s="12"/>
      <c r="G214" s="10">
        <f>(E214*100)/E215</f>
        <v>0</v>
      </c>
      <c r="H214" s="25">
        <v>0.6</v>
      </c>
      <c r="I214" s="29">
        <f t="shared" si="25"/>
        <v>0</v>
      </c>
      <c r="J214" s="11"/>
    </row>
    <row r="215" spans="2:11" ht="11.25" customHeight="1">
      <c r="B215" s="223" t="s">
        <v>80</v>
      </c>
      <c r="C215" s="224"/>
      <c r="D215" s="224"/>
      <c r="E215" s="35">
        <v>4</v>
      </c>
      <c r="F215" s="224" t="s">
        <v>81</v>
      </c>
      <c r="G215" s="224"/>
      <c r="H215" s="224"/>
      <c r="I215" s="29">
        <f>SUM(I207:I214)</f>
        <v>30</v>
      </c>
      <c r="J215" s="6" t="s">
        <v>82</v>
      </c>
    </row>
    <row r="216" spans="2:11">
      <c r="B216" s="181" t="s">
        <v>95</v>
      </c>
      <c r="C216" s="182"/>
      <c r="D216" s="182"/>
      <c r="E216" s="182"/>
      <c r="F216" s="182"/>
      <c r="G216" s="182"/>
      <c r="H216" s="183"/>
      <c r="I216" s="29" t="s">
        <v>83</v>
      </c>
      <c r="J216" s="6"/>
    </row>
    <row r="217" spans="2:11">
      <c r="B217" s="184"/>
      <c r="C217" s="185"/>
      <c r="D217" s="185"/>
      <c r="E217" s="185"/>
      <c r="F217" s="185"/>
      <c r="G217" s="185"/>
      <c r="H217" s="186"/>
      <c r="I217" s="29" t="s">
        <v>84</v>
      </c>
      <c r="J217" s="6"/>
    </row>
    <row r="218" spans="2:11" ht="12" thickBot="1">
      <c r="B218" s="187"/>
      <c r="C218" s="188"/>
      <c r="D218" s="188"/>
      <c r="E218" s="188"/>
      <c r="F218" s="188"/>
      <c r="G218" s="188"/>
      <c r="H218" s="189"/>
      <c r="I218" s="32" t="s">
        <v>85</v>
      </c>
      <c r="J218" s="13"/>
    </row>
    <row r="219" spans="2:11" ht="12" thickBot="1"/>
    <row r="220" spans="2:11">
      <c r="B220" s="220" t="s">
        <v>89</v>
      </c>
      <c r="C220" s="221"/>
      <c r="D220" s="221"/>
      <c r="E220" s="221"/>
      <c r="F220" s="221"/>
      <c r="G220" s="221"/>
      <c r="H220" s="221"/>
      <c r="I220" s="221"/>
      <c r="J220" s="222"/>
    </row>
    <row r="221" spans="2:11" ht="11.25" customHeight="1">
      <c r="B221" s="204" t="s">
        <v>90</v>
      </c>
      <c r="C221" s="205"/>
      <c r="D221" s="205"/>
      <c r="E221" s="205" t="s">
        <v>91</v>
      </c>
      <c r="F221" s="205"/>
      <c r="G221" s="205"/>
      <c r="H221" s="205"/>
      <c r="I221" s="29" t="s">
        <v>96</v>
      </c>
      <c r="J221" s="6" t="s">
        <v>2</v>
      </c>
    </row>
    <row r="222" spans="2:11">
      <c r="B222" s="204" t="s">
        <v>93</v>
      </c>
      <c r="C222" s="205"/>
      <c r="D222" s="205"/>
      <c r="E222" s="217" t="s">
        <v>46</v>
      </c>
      <c r="F222" s="217"/>
      <c r="G222" s="217"/>
      <c r="H222" s="217"/>
      <c r="I222" s="30" t="s">
        <v>66</v>
      </c>
      <c r="J222" s="7" t="s">
        <v>66</v>
      </c>
    </row>
    <row r="223" spans="2:11">
      <c r="B223" s="204" t="s">
        <v>142</v>
      </c>
      <c r="C223" s="205"/>
      <c r="D223" s="205"/>
      <c r="E223" s="205" t="s">
        <v>94</v>
      </c>
      <c r="F223" s="205"/>
      <c r="G223" s="205"/>
      <c r="H223" s="205"/>
      <c r="I223" s="30" t="s">
        <v>149</v>
      </c>
      <c r="J223" s="31" t="s">
        <v>150</v>
      </c>
    </row>
    <row r="224" spans="2:11" ht="11.25" customHeight="1">
      <c r="B224" s="9" t="s">
        <v>67</v>
      </c>
      <c r="C224" s="218" t="s">
        <v>68</v>
      </c>
      <c r="D224" s="218"/>
      <c r="E224" s="24" t="s">
        <v>69</v>
      </c>
      <c r="F224" s="24" t="s">
        <v>70</v>
      </c>
      <c r="G224" s="24" t="s">
        <v>71</v>
      </c>
      <c r="H224" s="23" t="s">
        <v>72</v>
      </c>
      <c r="I224" s="30" t="s">
        <v>73</v>
      </c>
      <c r="J224" s="8" t="s">
        <v>74</v>
      </c>
    </row>
    <row r="225" spans="2:11">
      <c r="B225" s="26">
        <v>1</v>
      </c>
      <c r="C225" s="219" t="s">
        <v>75</v>
      </c>
      <c r="D225" s="219"/>
      <c r="E225" s="19">
        <v>2</v>
      </c>
      <c r="F225" s="25">
        <f>E225</f>
        <v>2</v>
      </c>
      <c r="G225" s="10">
        <f>(F225*100)/E233</f>
        <v>66.666666666666671</v>
      </c>
      <c r="H225" s="25">
        <v>0.2</v>
      </c>
      <c r="I225" s="29">
        <f t="shared" ref="I225:I232" si="27">H225*G225</f>
        <v>13.333333333333336</v>
      </c>
      <c r="J225" s="11"/>
      <c r="K225" s="18"/>
    </row>
    <row r="226" spans="2:11" ht="11.25" customHeight="1">
      <c r="B226" s="26">
        <f t="shared" ref="B226:B232" si="28">B225+1</f>
        <v>2</v>
      </c>
      <c r="C226" s="219" t="s">
        <v>76</v>
      </c>
      <c r="D226" s="219"/>
      <c r="E226" s="19">
        <v>0</v>
      </c>
      <c r="F226" s="25">
        <f>E226</f>
        <v>0</v>
      </c>
      <c r="G226" s="10">
        <f>(F226*100)/E233</f>
        <v>0</v>
      </c>
      <c r="H226" s="25">
        <v>0.5</v>
      </c>
      <c r="I226" s="29">
        <f t="shared" si="27"/>
        <v>0</v>
      </c>
      <c r="J226" s="11"/>
      <c r="K226" s="18">
        <v>10</v>
      </c>
    </row>
    <row r="227" spans="2:11" ht="11.25" customHeight="1">
      <c r="B227" s="26">
        <f t="shared" si="28"/>
        <v>3</v>
      </c>
      <c r="C227" s="219" t="s">
        <v>77</v>
      </c>
      <c r="D227" s="219"/>
      <c r="E227" s="19">
        <v>1</v>
      </c>
      <c r="F227" s="25">
        <f>E227</f>
        <v>1</v>
      </c>
      <c r="G227" s="10">
        <f>(F227*100)/E233</f>
        <v>33.333333333333336</v>
      </c>
      <c r="H227" s="25">
        <v>0.8</v>
      </c>
      <c r="I227" s="29">
        <f t="shared" si="27"/>
        <v>26.666666666666671</v>
      </c>
      <c r="J227" s="11"/>
      <c r="K227" s="18"/>
    </row>
    <row r="228" spans="2:11">
      <c r="B228" s="26">
        <f t="shared" si="28"/>
        <v>4</v>
      </c>
      <c r="C228" s="219" t="s">
        <v>78</v>
      </c>
      <c r="D228" s="219"/>
      <c r="E228" s="19">
        <v>0</v>
      </c>
      <c r="F228" s="12"/>
      <c r="G228" s="10">
        <f>(E228*100)/E233</f>
        <v>0</v>
      </c>
      <c r="H228" s="25">
        <v>0.9</v>
      </c>
      <c r="I228" s="29">
        <f t="shared" si="27"/>
        <v>0</v>
      </c>
      <c r="J228" s="11"/>
      <c r="K228" s="18"/>
    </row>
    <row r="229" spans="2:11">
      <c r="B229" s="26">
        <f t="shared" si="28"/>
        <v>5</v>
      </c>
      <c r="C229" s="219" t="s">
        <v>79</v>
      </c>
      <c r="D229" s="219"/>
      <c r="E229" s="19">
        <v>0</v>
      </c>
      <c r="F229" s="12"/>
      <c r="G229" s="10">
        <f>(E229*100)/E233</f>
        <v>0</v>
      </c>
      <c r="H229" s="25">
        <v>1</v>
      </c>
      <c r="I229" s="29">
        <f t="shared" si="27"/>
        <v>0</v>
      </c>
      <c r="J229" s="11"/>
      <c r="K229" s="18"/>
    </row>
    <row r="230" spans="2:11">
      <c r="B230" s="26">
        <f t="shared" si="28"/>
        <v>6</v>
      </c>
      <c r="C230" s="219" t="s">
        <v>63</v>
      </c>
      <c r="D230" s="219"/>
      <c r="E230" s="19">
        <v>0</v>
      </c>
      <c r="F230" s="12"/>
      <c r="G230" s="10">
        <f>(E230*100)/E233</f>
        <v>0</v>
      </c>
      <c r="H230" s="25">
        <v>0.5</v>
      </c>
      <c r="I230" s="29">
        <f t="shared" si="27"/>
        <v>0</v>
      </c>
      <c r="J230" s="11"/>
      <c r="K230" s="18"/>
    </row>
    <row r="231" spans="2:11">
      <c r="B231" s="26">
        <f t="shared" si="28"/>
        <v>7</v>
      </c>
      <c r="C231" s="219" t="s">
        <v>64</v>
      </c>
      <c r="D231" s="219"/>
      <c r="E231" s="19">
        <v>0</v>
      </c>
      <c r="F231" s="12"/>
      <c r="G231" s="10">
        <f>(E231*100)/E233</f>
        <v>0</v>
      </c>
      <c r="H231" s="25">
        <v>0.3</v>
      </c>
      <c r="I231" s="29">
        <f t="shared" si="27"/>
        <v>0</v>
      </c>
      <c r="J231" s="11"/>
      <c r="K231" s="18"/>
    </row>
    <row r="232" spans="2:11">
      <c r="B232" s="26">
        <f t="shared" si="28"/>
        <v>8</v>
      </c>
      <c r="C232" s="219" t="s">
        <v>65</v>
      </c>
      <c r="D232" s="219"/>
      <c r="E232" s="19">
        <v>1</v>
      </c>
      <c r="F232" s="12"/>
      <c r="G232" s="10">
        <f>(E232*100)/E233</f>
        <v>33.333333333333336</v>
      </c>
      <c r="H232" s="25">
        <v>0.6</v>
      </c>
      <c r="I232" s="29">
        <f t="shared" si="27"/>
        <v>20</v>
      </c>
      <c r="J232" s="11"/>
      <c r="K232" s="18"/>
    </row>
    <row r="233" spans="2:11" ht="11.25" customHeight="1">
      <c r="B233" s="223" t="s">
        <v>80</v>
      </c>
      <c r="C233" s="224"/>
      <c r="D233" s="224"/>
      <c r="E233" s="35">
        <v>3</v>
      </c>
      <c r="F233" s="224" t="s">
        <v>81</v>
      </c>
      <c r="G233" s="224"/>
      <c r="H233" s="224"/>
      <c r="I233" s="29">
        <f>SUM(I225:I232)</f>
        <v>60.000000000000007</v>
      </c>
      <c r="J233" s="6" t="s">
        <v>82</v>
      </c>
      <c r="K233" s="18"/>
    </row>
    <row r="234" spans="2:11">
      <c r="B234" s="181" t="s">
        <v>95</v>
      </c>
      <c r="C234" s="182"/>
      <c r="D234" s="182"/>
      <c r="E234" s="182"/>
      <c r="F234" s="182"/>
      <c r="G234" s="182"/>
      <c r="H234" s="183"/>
      <c r="I234" s="29" t="s">
        <v>83</v>
      </c>
      <c r="J234" s="6"/>
      <c r="K234" s="18"/>
    </row>
    <row r="235" spans="2:11">
      <c r="B235" s="184"/>
      <c r="C235" s="185"/>
      <c r="D235" s="185"/>
      <c r="E235" s="185"/>
      <c r="F235" s="185"/>
      <c r="G235" s="185"/>
      <c r="H235" s="186"/>
      <c r="I235" s="29" t="s">
        <v>84</v>
      </c>
      <c r="J235" s="6"/>
      <c r="K235" s="18"/>
    </row>
    <row r="236" spans="2:11" ht="12" thickBot="1">
      <c r="B236" s="187"/>
      <c r="C236" s="188"/>
      <c r="D236" s="188"/>
      <c r="E236" s="188"/>
      <c r="F236" s="188"/>
      <c r="G236" s="188"/>
      <c r="H236" s="189"/>
      <c r="I236" s="32" t="s">
        <v>85</v>
      </c>
      <c r="J236" s="13"/>
      <c r="K236" s="18"/>
    </row>
    <row r="237" spans="2:11" ht="12" thickBot="1">
      <c r="K237" s="18"/>
    </row>
    <row r="238" spans="2:11">
      <c r="B238" s="220" t="s">
        <v>89</v>
      </c>
      <c r="C238" s="221"/>
      <c r="D238" s="221"/>
      <c r="E238" s="221"/>
      <c r="F238" s="221"/>
      <c r="G238" s="221"/>
      <c r="H238" s="221"/>
      <c r="I238" s="221"/>
      <c r="J238" s="222"/>
      <c r="K238" s="18"/>
    </row>
    <row r="239" spans="2:11" ht="11.25" customHeight="1">
      <c r="B239" s="204" t="s">
        <v>90</v>
      </c>
      <c r="C239" s="205"/>
      <c r="D239" s="205"/>
      <c r="E239" s="205" t="s">
        <v>91</v>
      </c>
      <c r="F239" s="205"/>
      <c r="G239" s="205"/>
      <c r="H239" s="205"/>
      <c r="I239" s="29" t="s">
        <v>96</v>
      </c>
      <c r="J239" s="6" t="s">
        <v>2</v>
      </c>
      <c r="K239" s="18"/>
    </row>
    <row r="240" spans="2:11">
      <c r="B240" s="204" t="s">
        <v>93</v>
      </c>
      <c r="C240" s="205"/>
      <c r="D240" s="205"/>
      <c r="E240" s="217" t="s">
        <v>46</v>
      </c>
      <c r="F240" s="217"/>
      <c r="G240" s="217"/>
      <c r="H240" s="217"/>
      <c r="I240" s="30" t="s">
        <v>66</v>
      </c>
      <c r="J240" s="7" t="s">
        <v>66</v>
      </c>
      <c r="K240" s="18"/>
    </row>
    <row r="241" spans="2:11">
      <c r="B241" s="204" t="s">
        <v>142</v>
      </c>
      <c r="C241" s="205"/>
      <c r="D241" s="205"/>
      <c r="E241" s="205" t="s">
        <v>94</v>
      </c>
      <c r="F241" s="205"/>
      <c r="G241" s="205"/>
      <c r="H241" s="205"/>
      <c r="I241" s="30" t="s">
        <v>150</v>
      </c>
      <c r="J241" s="31" t="s">
        <v>151</v>
      </c>
      <c r="K241" s="18"/>
    </row>
    <row r="242" spans="2:11" ht="11.25" customHeight="1">
      <c r="B242" s="9" t="s">
        <v>67</v>
      </c>
      <c r="C242" s="218" t="s">
        <v>68</v>
      </c>
      <c r="D242" s="218"/>
      <c r="E242" s="24" t="s">
        <v>69</v>
      </c>
      <c r="F242" s="24" t="s">
        <v>70</v>
      </c>
      <c r="G242" s="24" t="s">
        <v>71</v>
      </c>
      <c r="H242" s="23" t="s">
        <v>72</v>
      </c>
      <c r="I242" s="30" t="s">
        <v>73</v>
      </c>
      <c r="J242" s="8" t="s">
        <v>74</v>
      </c>
      <c r="K242" s="18"/>
    </row>
    <row r="243" spans="2:11">
      <c r="B243" s="26">
        <v>1</v>
      </c>
      <c r="C243" s="219" t="s">
        <v>75</v>
      </c>
      <c r="D243" s="219"/>
      <c r="E243" s="19">
        <v>2</v>
      </c>
      <c r="F243" s="25">
        <f>E243</f>
        <v>2</v>
      </c>
      <c r="G243" s="10">
        <f>(F243*100)/E251</f>
        <v>50</v>
      </c>
      <c r="H243" s="25">
        <v>0.2</v>
      </c>
      <c r="I243" s="29">
        <f t="shared" ref="I243:I250" si="29">H243*G243</f>
        <v>10</v>
      </c>
      <c r="J243" s="11"/>
      <c r="K243" s="18">
        <v>11</v>
      </c>
    </row>
    <row r="244" spans="2:11" ht="11.25" customHeight="1">
      <c r="B244" s="26">
        <f t="shared" ref="B244:B250" si="30">B243+1</f>
        <v>2</v>
      </c>
      <c r="C244" s="219" t="s">
        <v>76</v>
      </c>
      <c r="D244" s="219"/>
      <c r="E244" s="19">
        <v>0</v>
      </c>
      <c r="F244" s="25">
        <f>E244</f>
        <v>0</v>
      </c>
      <c r="G244" s="10">
        <f>(F244*100)/E251</f>
        <v>0</v>
      </c>
      <c r="H244" s="25">
        <v>0.5</v>
      </c>
      <c r="I244" s="29">
        <f t="shared" si="29"/>
        <v>0</v>
      </c>
      <c r="J244" s="11"/>
      <c r="K244" s="18"/>
    </row>
    <row r="245" spans="2:11" ht="11.25" customHeight="1">
      <c r="B245" s="26">
        <f t="shared" si="30"/>
        <v>3</v>
      </c>
      <c r="C245" s="219" t="s">
        <v>77</v>
      </c>
      <c r="D245" s="219"/>
      <c r="E245" s="19">
        <v>0</v>
      </c>
      <c r="F245" s="25">
        <f>E245</f>
        <v>0</v>
      </c>
      <c r="G245" s="10">
        <f>(F245*100)/E251</f>
        <v>0</v>
      </c>
      <c r="H245" s="25">
        <v>0.8</v>
      </c>
      <c r="I245" s="29">
        <f t="shared" si="29"/>
        <v>0</v>
      </c>
      <c r="J245" s="11"/>
    </row>
    <row r="246" spans="2:11">
      <c r="B246" s="26">
        <f t="shared" si="30"/>
        <v>4</v>
      </c>
      <c r="C246" s="219" t="s">
        <v>78</v>
      </c>
      <c r="D246" s="219"/>
      <c r="E246" s="19">
        <v>0</v>
      </c>
      <c r="F246" s="12"/>
      <c r="G246" s="10">
        <f>(E246*100)/E251</f>
        <v>0</v>
      </c>
      <c r="H246" s="25">
        <v>0.9</v>
      </c>
      <c r="I246" s="29">
        <f t="shared" si="29"/>
        <v>0</v>
      </c>
      <c r="J246" s="11"/>
    </row>
    <row r="247" spans="2:11">
      <c r="B247" s="26">
        <f t="shared" si="30"/>
        <v>5</v>
      </c>
      <c r="C247" s="219" t="s">
        <v>79</v>
      </c>
      <c r="D247" s="219"/>
      <c r="E247" s="19">
        <v>0</v>
      </c>
      <c r="F247" s="12"/>
      <c r="G247" s="10">
        <f>(E247*100)/E251</f>
        <v>0</v>
      </c>
      <c r="H247" s="25">
        <v>1</v>
      </c>
      <c r="I247" s="29">
        <f t="shared" si="29"/>
        <v>0</v>
      </c>
      <c r="J247" s="11"/>
    </row>
    <row r="248" spans="2:11">
      <c r="B248" s="26">
        <f t="shared" si="30"/>
        <v>6</v>
      </c>
      <c r="C248" s="219" t="s">
        <v>63</v>
      </c>
      <c r="D248" s="219"/>
      <c r="E248" s="19">
        <v>0</v>
      </c>
      <c r="F248" s="12"/>
      <c r="G248" s="10">
        <f>(E248*100)/E251</f>
        <v>0</v>
      </c>
      <c r="H248" s="25">
        <v>0.5</v>
      </c>
      <c r="I248" s="29">
        <f t="shared" si="29"/>
        <v>0</v>
      </c>
      <c r="J248" s="11"/>
    </row>
    <row r="249" spans="2:11">
      <c r="B249" s="26">
        <f t="shared" si="30"/>
        <v>7</v>
      </c>
      <c r="C249" s="219" t="s">
        <v>64</v>
      </c>
      <c r="D249" s="219"/>
      <c r="E249" s="19">
        <v>0</v>
      </c>
      <c r="F249" s="12"/>
      <c r="G249" s="10">
        <f>(E249*100)/E251</f>
        <v>0</v>
      </c>
      <c r="H249" s="25">
        <v>0.3</v>
      </c>
      <c r="I249" s="29">
        <f t="shared" si="29"/>
        <v>0</v>
      </c>
      <c r="J249" s="11"/>
    </row>
    <row r="250" spans="2:11">
      <c r="B250" s="26">
        <f t="shared" si="30"/>
        <v>8</v>
      </c>
      <c r="C250" s="219" t="s">
        <v>65</v>
      </c>
      <c r="D250" s="219"/>
      <c r="E250" s="19">
        <v>1</v>
      </c>
      <c r="F250" s="12"/>
      <c r="G250" s="10">
        <f>(E250*100)/E251</f>
        <v>25</v>
      </c>
      <c r="H250" s="25">
        <v>0.6</v>
      </c>
      <c r="I250" s="29">
        <f t="shared" si="29"/>
        <v>15</v>
      </c>
      <c r="J250" s="11"/>
    </row>
    <row r="251" spans="2:11" ht="11.25" customHeight="1">
      <c r="B251" s="223" t="s">
        <v>80</v>
      </c>
      <c r="C251" s="224"/>
      <c r="D251" s="224"/>
      <c r="E251" s="35">
        <v>4</v>
      </c>
      <c r="F251" s="224" t="s">
        <v>81</v>
      </c>
      <c r="G251" s="224"/>
      <c r="H251" s="224"/>
      <c r="I251" s="29">
        <f>SUM(I243:I250)</f>
        <v>25</v>
      </c>
      <c r="J251" s="6" t="s">
        <v>82</v>
      </c>
    </row>
    <row r="252" spans="2:11">
      <c r="B252" s="181" t="s">
        <v>95</v>
      </c>
      <c r="C252" s="182"/>
      <c r="D252" s="182"/>
      <c r="E252" s="182"/>
      <c r="F252" s="182"/>
      <c r="G252" s="182"/>
      <c r="H252" s="183"/>
      <c r="I252" s="29" t="s">
        <v>83</v>
      </c>
      <c r="J252" s="6"/>
    </row>
    <row r="253" spans="2:11">
      <c r="B253" s="184"/>
      <c r="C253" s="185"/>
      <c r="D253" s="185"/>
      <c r="E253" s="185"/>
      <c r="F253" s="185"/>
      <c r="G253" s="185"/>
      <c r="H253" s="186"/>
      <c r="I253" s="29" t="s">
        <v>84</v>
      </c>
      <c r="J253" s="6"/>
    </row>
    <row r="254" spans="2:11" ht="12" thickBot="1">
      <c r="B254" s="187"/>
      <c r="C254" s="188"/>
      <c r="D254" s="188"/>
      <c r="E254" s="188"/>
      <c r="F254" s="188"/>
      <c r="G254" s="188"/>
      <c r="H254" s="189"/>
      <c r="I254" s="32" t="s">
        <v>85</v>
      </c>
      <c r="J254" s="13"/>
    </row>
    <row r="255" spans="2:11" ht="12" thickBot="1"/>
    <row r="256" spans="2:11">
      <c r="B256" s="220" t="s">
        <v>89</v>
      </c>
      <c r="C256" s="221"/>
      <c r="D256" s="221"/>
      <c r="E256" s="221"/>
      <c r="F256" s="221"/>
      <c r="G256" s="221"/>
      <c r="H256" s="221"/>
      <c r="I256" s="221"/>
      <c r="J256" s="222"/>
    </row>
    <row r="257" spans="2:11" ht="11.25" customHeight="1">
      <c r="B257" s="204" t="s">
        <v>90</v>
      </c>
      <c r="C257" s="205"/>
      <c r="D257" s="205"/>
      <c r="E257" s="205" t="s">
        <v>91</v>
      </c>
      <c r="F257" s="205"/>
      <c r="G257" s="205"/>
      <c r="H257" s="205"/>
      <c r="I257" s="29" t="s">
        <v>96</v>
      </c>
      <c r="J257" s="6" t="s">
        <v>2</v>
      </c>
    </row>
    <row r="258" spans="2:11">
      <c r="B258" s="204" t="s">
        <v>93</v>
      </c>
      <c r="C258" s="205"/>
      <c r="D258" s="205"/>
      <c r="E258" s="217" t="s">
        <v>46</v>
      </c>
      <c r="F258" s="217"/>
      <c r="G258" s="217"/>
      <c r="H258" s="217"/>
      <c r="I258" s="30" t="s">
        <v>66</v>
      </c>
      <c r="J258" s="7" t="s">
        <v>66</v>
      </c>
    </row>
    <row r="259" spans="2:11">
      <c r="B259" s="204" t="s">
        <v>142</v>
      </c>
      <c r="C259" s="205"/>
      <c r="D259" s="205"/>
      <c r="E259" s="205" t="s">
        <v>94</v>
      </c>
      <c r="F259" s="205"/>
      <c r="G259" s="205"/>
      <c r="H259" s="205"/>
      <c r="I259" s="30" t="s">
        <v>151</v>
      </c>
      <c r="J259" s="31" t="s">
        <v>155</v>
      </c>
    </row>
    <row r="260" spans="2:11" ht="11.25" customHeight="1">
      <c r="B260" s="9" t="s">
        <v>67</v>
      </c>
      <c r="C260" s="218" t="s">
        <v>68</v>
      </c>
      <c r="D260" s="218"/>
      <c r="E260" s="24" t="s">
        <v>69</v>
      </c>
      <c r="F260" s="24" t="s">
        <v>70</v>
      </c>
      <c r="G260" s="24" t="s">
        <v>71</v>
      </c>
      <c r="H260" s="23" t="s">
        <v>72</v>
      </c>
      <c r="I260" s="30" t="s">
        <v>73</v>
      </c>
      <c r="J260" s="8" t="s">
        <v>74</v>
      </c>
      <c r="K260" s="18"/>
    </row>
    <row r="261" spans="2:11">
      <c r="B261" s="26">
        <v>1</v>
      </c>
      <c r="C261" s="219" t="s">
        <v>75</v>
      </c>
      <c r="D261" s="219"/>
      <c r="E261" s="19">
        <v>1</v>
      </c>
      <c r="F261" s="25">
        <f>E261</f>
        <v>1</v>
      </c>
      <c r="G261" s="10">
        <f>(F261*100)/E269</f>
        <v>33.333333333333336</v>
      </c>
      <c r="H261" s="25">
        <v>0.2</v>
      </c>
      <c r="I261" s="29">
        <f t="shared" ref="I261:I268" si="31">H261*G261</f>
        <v>6.6666666666666679</v>
      </c>
      <c r="J261" s="11"/>
      <c r="K261" s="18">
        <v>12</v>
      </c>
    </row>
    <row r="262" spans="2:11" ht="11.25" customHeight="1">
      <c r="B262" s="26">
        <f t="shared" ref="B262:B268" si="32">B261+1</f>
        <v>2</v>
      </c>
      <c r="C262" s="219" t="s">
        <v>76</v>
      </c>
      <c r="D262" s="219"/>
      <c r="E262" s="19">
        <v>0</v>
      </c>
      <c r="F262" s="25">
        <f>E262</f>
        <v>0</v>
      </c>
      <c r="G262" s="10">
        <f>(F262*100)/E269</f>
        <v>0</v>
      </c>
      <c r="H262" s="25">
        <v>0.5</v>
      </c>
      <c r="I262" s="29">
        <f t="shared" si="31"/>
        <v>0</v>
      </c>
      <c r="J262" s="11"/>
      <c r="K262" s="18"/>
    </row>
    <row r="263" spans="2:11" ht="11.25" customHeight="1">
      <c r="B263" s="26">
        <f t="shared" si="32"/>
        <v>3</v>
      </c>
      <c r="C263" s="219" t="s">
        <v>77</v>
      </c>
      <c r="D263" s="219"/>
      <c r="E263" s="19">
        <v>1</v>
      </c>
      <c r="F263" s="25">
        <f>E263</f>
        <v>1</v>
      </c>
      <c r="G263" s="10">
        <f>(F263*100)/E269</f>
        <v>33.333333333333336</v>
      </c>
      <c r="H263" s="25">
        <v>0.8</v>
      </c>
      <c r="I263" s="29">
        <f t="shared" si="31"/>
        <v>26.666666666666671</v>
      </c>
      <c r="J263" s="11"/>
      <c r="K263" s="18"/>
    </row>
    <row r="264" spans="2:11">
      <c r="B264" s="26">
        <f t="shared" si="32"/>
        <v>4</v>
      </c>
      <c r="C264" s="219" t="s">
        <v>78</v>
      </c>
      <c r="D264" s="219"/>
      <c r="E264" s="19">
        <v>0</v>
      </c>
      <c r="F264" s="12"/>
      <c r="G264" s="10">
        <f>(E264*100)/E269</f>
        <v>0</v>
      </c>
      <c r="H264" s="25">
        <v>0.9</v>
      </c>
      <c r="I264" s="29">
        <f t="shared" si="31"/>
        <v>0</v>
      </c>
      <c r="J264" s="11"/>
      <c r="K264" s="18"/>
    </row>
    <row r="265" spans="2:11">
      <c r="B265" s="26">
        <f t="shared" si="32"/>
        <v>5</v>
      </c>
      <c r="C265" s="219" t="s">
        <v>79</v>
      </c>
      <c r="D265" s="219"/>
      <c r="E265" s="19">
        <v>0</v>
      </c>
      <c r="F265" s="12"/>
      <c r="G265" s="10">
        <f>(E265*100)/E269</f>
        <v>0</v>
      </c>
      <c r="H265" s="25">
        <v>1</v>
      </c>
      <c r="I265" s="29">
        <f t="shared" si="31"/>
        <v>0</v>
      </c>
      <c r="J265" s="11"/>
      <c r="K265" s="18"/>
    </row>
    <row r="266" spans="2:11">
      <c r="B266" s="26">
        <f t="shared" si="32"/>
        <v>6</v>
      </c>
      <c r="C266" s="219" t="s">
        <v>63</v>
      </c>
      <c r="D266" s="219"/>
      <c r="E266" s="19">
        <v>0</v>
      </c>
      <c r="F266" s="12"/>
      <c r="G266" s="10">
        <f>(E266*100)/E269</f>
        <v>0</v>
      </c>
      <c r="H266" s="25">
        <v>0.5</v>
      </c>
      <c r="I266" s="29">
        <f t="shared" si="31"/>
        <v>0</v>
      </c>
      <c r="J266" s="11"/>
      <c r="K266" s="18"/>
    </row>
    <row r="267" spans="2:11">
      <c r="B267" s="26">
        <f t="shared" si="32"/>
        <v>7</v>
      </c>
      <c r="C267" s="219" t="s">
        <v>64</v>
      </c>
      <c r="D267" s="219"/>
      <c r="E267" s="19">
        <v>0</v>
      </c>
      <c r="F267" s="12"/>
      <c r="G267" s="10">
        <f>(E267*100)/E269</f>
        <v>0</v>
      </c>
      <c r="H267" s="25">
        <v>0.3</v>
      </c>
      <c r="I267" s="29">
        <f t="shared" si="31"/>
        <v>0</v>
      </c>
      <c r="J267" s="11"/>
      <c r="K267" s="18"/>
    </row>
    <row r="268" spans="2:11">
      <c r="B268" s="26">
        <f t="shared" si="32"/>
        <v>8</v>
      </c>
      <c r="C268" s="219" t="s">
        <v>65</v>
      </c>
      <c r="D268" s="219"/>
      <c r="E268" s="19">
        <v>1</v>
      </c>
      <c r="F268" s="12"/>
      <c r="G268" s="10">
        <f>(E268*100)/E269</f>
        <v>33.333333333333336</v>
      </c>
      <c r="H268" s="25">
        <v>0.6</v>
      </c>
      <c r="I268" s="29">
        <f t="shared" si="31"/>
        <v>20</v>
      </c>
      <c r="J268" s="11"/>
      <c r="K268" s="18"/>
    </row>
    <row r="269" spans="2:11" ht="11.25" customHeight="1">
      <c r="B269" s="223" t="s">
        <v>80</v>
      </c>
      <c r="C269" s="224"/>
      <c r="D269" s="224"/>
      <c r="E269" s="35">
        <v>3</v>
      </c>
      <c r="F269" s="224" t="s">
        <v>81</v>
      </c>
      <c r="G269" s="224"/>
      <c r="H269" s="224"/>
      <c r="I269" s="29">
        <f>SUM(I261:I268)</f>
        <v>53.333333333333343</v>
      </c>
      <c r="J269" s="6" t="s">
        <v>82</v>
      </c>
      <c r="K269" s="18"/>
    </row>
    <row r="270" spans="2:11">
      <c r="B270" s="181" t="s">
        <v>95</v>
      </c>
      <c r="C270" s="182"/>
      <c r="D270" s="182"/>
      <c r="E270" s="182"/>
      <c r="F270" s="182"/>
      <c r="G270" s="182"/>
      <c r="H270" s="183"/>
      <c r="I270" s="29" t="s">
        <v>83</v>
      </c>
      <c r="J270" s="6"/>
      <c r="K270" s="18"/>
    </row>
    <row r="271" spans="2:11">
      <c r="B271" s="184"/>
      <c r="C271" s="185"/>
      <c r="D271" s="185"/>
      <c r="E271" s="185"/>
      <c r="F271" s="185"/>
      <c r="G271" s="185"/>
      <c r="H271" s="186"/>
      <c r="I271" s="29" t="s">
        <v>84</v>
      </c>
      <c r="J271" s="6"/>
      <c r="K271" s="18"/>
    </row>
    <row r="272" spans="2:11" ht="12" thickBot="1">
      <c r="B272" s="187"/>
      <c r="C272" s="188"/>
      <c r="D272" s="188"/>
      <c r="E272" s="188"/>
      <c r="F272" s="188"/>
      <c r="G272" s="188"/>
      <c r="H272" s="189"/>
      <c r="I272" s="32" t="s">
        <v>85</v>
      </c>
      <c r="J272" s="13"/>
      <c r="K272" s="18"/>
    </row>
    <row r="273" spans="2:11" ht="12" thickBot="1">
      <c r="K273" s="18"/>
    </row>
    <row r="274" spans="2:11">
      <c r="B274" s="220" t="s">
        <v>89</v>
      </c>
      <c r="C274" s="221"/>
      <c r="D274" s="221"/>
      <c r="E274" s="221"/>
      <c r="F274" s="221"/>
      <c r="G274" s="221"/>
      <c r="H274" s="221"/>
      <c r="I274" s="221"/>
      <c r="J274" s="222"/>
      <c r="K274" s="18"/>
    </row>
    <row r="275" spans="2:11" ht="11.25" customHeight="1">
      <c r="B275" s="204" t="s">
        <v>90</v>
      </c>
      <c r="C275" s="205"/>
      <c r="D275" s="205"/>
      <c r="E275" s="205" t="s">
        <v>91</v>
      </c>
      <c r="F275" s="205"/>
      <c r="G275" s="205"/>
      <c r="H275" s="205"/>
      <c r="I275" s="29" t="s">
        <v>96</v>
      </c>
      <c r="J275" s="6" t="s">
        <v>2</v>
      </c>
      <c r="K275" s="18"/>
    </row>
    <row r="276" spans="2:11">
      <c r="B276" s="204" t="s">
        <v>93</v>
      </c>
      <c r="C276" s="205"/>
      <c r="D276" s="205"/>
      <c r="E276" s="217" t="s">
        <v>46</v>
      </c>
      <c r="F276" s="217"/>
      <c r="G276" s="217"/>
      <c r="H276" s="217"/>
      <c r="I276" s="30" t="s">
        <v>66</v>
      </c>
      <c r="J276" s="7" t="s">
        <v>66</v>
      </c>
      <c r="K276" s="18"/>
    </row>
    <row r="277" spans="2:11">
      <c r="B277" s="204" t="s">
        <v>142</v>
      </c>
      <c r="C277" s="205"/>
      <c r="D277" s="205"/>
      <c r="E277" s="205" t="s">
        <v>94</v>
      </c>
      <c r="F277" s="205"/>
      <c r="G277" s="205"/>
      <c r="H277" s="205"/>
      <c r="I277" s="30" t="s">
        <v>155</v>
      </c>
      <c r="J277" s="31" t="s">
        <v>152</v>
      </c>
      <c r="K277" s="18"/>
    </row>
    <row r="278" spans="2:11" ht="11.25" customHeight="1">
      <c r="B278" s="9" t="s">
        <v>67</v>
      </c>
      <c r="C278" s="218" t="s">
        <v>68</v>
      </c>
      <c r="D278" s="218"/>
      <c r="E278" s="24" t="s">
        <v>69</v>
      </c>
      <c r="F278" s="24" t="s">
        <v>70</v>
      </c>
      <c r="G278" s="24" t="s">
        <v>71</v>
      </c>
      <c r="H278" s="23" t="s">
        <v>72</v>
      </c>
      <c r="I278" s="30" t="s">
        <v>73</v>
      </c>
      <c r="J278" s="8" t="s">
        <v>74</v>
      </c>
      <c r="K278" s="18">
        <v>13</v>
      </c>
    </row>
    <row r="279" spans="2:11">
      <c r="B279" s="26">
        <v>1</v>
      </c>
      <c r="C279" s="219" t="s">
        <v>75</v>
      </c>
      <c r="D279" s="219"/>
      <c r="E279" s="19">
        <v>1</v>
      </c>
      <c r="F279" s="25">
        <f>E279</f>
        <v>1</v>
      </c>
      <c r="G279" s="10">
        <f>(F279*100)/E287</f>
        <v>25</v>
      </c>
      <c r="H279" s="25">
        <v>0.2</v>
      </c>
      <c r="I279" s="29">
        <f t="shared" ref="I279:I286" si="33">H279*G279</f>
        <v>5</v>
      </c>
      <c r="J279" s="11"/>
      <c r="K279" s="18"/>
    </row>
    <row r="280" spans="2:11" ht="11.25" customHeight="1">
      <c r="B280" s="26">
        <f t="shared" ref="B280:B286" si="34">B279+1</f>
        <v>2</v>
      </c>
      <c r="C280" s="219" t="s">
        <v>76</v>
      </c>
      <c r="D280" s="219"/>
      <c r="E280" s="19">
        <v>0</v>
      </c>
      <c r="F280" s="25">
        <f>E280</f>
        <v>0</v>
      </c>
      <c r="G280" s="10">
        <f>(F280*100)/E287</f>
        <v>0</v>
      </c>
      <c r="H280" s="25">
        <v>0.5</v>
      </c>
      <c r="I280" s="29">
        <f t="shared" si="33"/>
        <v>0</v>
      </c>
      <c r="J280" s="11"/>
    </row>
    <row r="281" spans="2:11" ht="11.25" customHeight="1">
      <c r="B281" s="26">
        <f t="shared" si="34"/>
        <v>3</v>
      </c>
      <c r="C281" s="219" t="s">
        <v>77</v>
      </c>
      <c r="D281" s="219"/>
      <c r="E281" s="19">
        <v>0</v>
      </c>
      <c r="F281" s="25">
        <f>E281</f>
        <v>0</v>
      </c>
      <c r="G281" s="10">
        <f>(F281*100)/E287</f>
        <v>0</v>
      </c>
      <c r="H281" s="25">
        <v>0.8</v>
      </c>
      <c r="I281" s="29">
        <f t="shared" si="33"/>
        <v>0</v>
      </c>
      <c r="J281" s="11"/>
    </row>
    <row r="282" spans="2:11">
      <c r="B282" s="26">
        <f t="shared" si="34"/>
        <v>4</v>
      </c>
      <c r="C282" s="219" t="s">
        <v>78</v>
      </c>
      <c r="D282" s="219"/>
      <c r="E282" s="19">
        <v>0</v>
      </c>
      <c r="F282" s="12"/>
      <c r="G282" s="10">
        <f>(E282*100)/E287</f>
        <v>0</v>
      </c>
      <c r="H282" s="25">
        <v>0.9</v>
      </c>
      <c r="I282" s="29">
        <f t="shared" si="33"/>
        <v>0</v>
      </c>
      <c r="J282" s="11"/>
    </row>
    <row r="283" spans="2:11">
      <c r="B283" s="26">
        <f t="shared" si="34"/>
        <v>5</v>
      </c>
      <c r="C283" s="219" t="s">
        <v>79</v>
      </c>
      <c r="D283" s="219"/>
      <c r="E283" s="19">
        <v>0</v>
      </c>
      <c r="F283" s="12"/>
      <c r="G283" s="10">
        <f>(E283*100)/E287</f>
        <v>0</v>
      </c>
      <c r="H283" s="25">
        <v>1</v>
      </c>
      <c r="I283" s="29">
        <f t="shared" si="33"/>
        <v>0</v>
      </c>
      <c r="J283" s="11"/>
    </row>
    <row r="284" spans="2:11">
      <c r="B284" s="26">
        <f t="shared" si="34"/>
        <v>6</v>
      </c>
      <c r="C284" s="219" t="s">
        <v>63</v>
      </c>
      <c r="D284" s="219"/>
      <c r="E284" s="19">
        <v>0</v>
      </c>
      <c r="F284" s="12"/>
      <c r="G284" s="10">
        <f>(E284*100)/E287</f>
        <v>0</v>
      </c>
      <c r="H284" s="25">
        <v>0.5</v>
      </c>
      <c r="I284" s="29">
        <f t="shared" si="33"/>
        <v>0</v>
      </c>
      <c r="J284" s="11"/>
    </row>
    <row r="285" spans="2:11">
      <c r="B285" s="26">
        <f t="shared" si="34"/>
        <v>7</v>
      </c>
      <c r="C285" s="219" t="s">
        <v>64</v>
      </c>
      <c r="D285" s="219"/>
      <c r="E285" s="19">
        <v>0</v>
      </c>
      <c r="F285" s="12"/>
      <c r="G285" s="10">
        <f>(E285*100)/E287</f>
        <v>0</v>
      </c>
      <c r="H285" s="25">
        <v>0.3</v>
      </c>
      <c r="I285" s="29">
        <f t="shared" si="33"/>
        <v>0</v>
      </c>
      <c r="J285" s="11"/>
    </row>
    <row r="286" spans="2:11">
      <c r="B286" s="26">
        <f t="shared" si="34"/>
        <v>8</v>
      </c>
      <c r="C286" s="219" t="s">
        <v>65</v>
      </c>
      <c r="D286" s="219"/>
      <c r="E286" s="19">
        <v>1</v>
      </c>
      <c r="F286" s="12"/>
      <c r="G286" s="10">
        <f>(E286*100)/E287</f>
        <v>25</v>
      </c>
      <c r="H286" s="25">
        <v>0.6</v>
      </c>
      <c r="I286" s="29">
        <f t="shared" si="33"/>
        <v>15</v>
      </c>
      <c r="J286" s="11"/>
    </row>
    <row r="287" spans="2:11" ht="11.25" customHeight="1">
      <c r="B287" s="223" t="s">
        <v>80</v>
      </c>
      <c r="C287" s="224"/>
      <c r="D287" s="224"/>
      <c r="E287" s="35">
        <v>4</v>
      </c>
      <c r="F287" s="224" t="s">
        <v>81</v>
      </c>
      <c r="G287" s="224"/>
      <c r="H287" s="224"/>
      <c r="I287" s="29">
        <f>SUM(I279:I286)</f>
        <v>20</v>
      </c>
      <c r="J287" s="6" t="s">
        <v>82</v>
      </c>
    </row>
    <row r="288" spans="2:11">
      <c r="B288" s="181" t="s">
        <v>95</v>
      </c>
      <c r="C288" s="182"/>
      <c r="D288" s="182"/>
      <c r="E288" s="182"/>
      <c r="F288" s="182"/>
      <c r="G288" s="182"/>
      <c r="H288" s="183"/>
      <c r="I288" s="29" t="s">
        <v>83</v>
      </c>
      <c r="J288" s="6"/>
    </row>
    <row r="289" spans="2:11">
      <c r="B289" s="184"/>
      <c r="C289" s="185"/>
      <c r="D289" s="185"/>
      <c r="E289" s="185"/>
      <c r="F289" s="185"/>
      <c r="G289" s="185"/>
      <c r="H289" s="186"/>
      <c r="I289" s="29" t="s">
        <v>84</v>
      </c>
      <c r="J289" s="6"/>
    </row>
    <row r="290" spans="2:11" ht="12" thickBot="1">
      <c r="B290" s="187"/>
      <c r="C290" s="188"/>
      <c r="D290" s="188"/>
      <c r="E290" s="188"/>
      <c r="F290" s="188"/>
      <c r="G290" s="188"/>
      <c r="H290" s="189"/>
      <c r="I290" s="32" t="s">
        <v>85</v>
      </c>
      <c r="J290" s="13"/>
    </row>
    <row r="291" spans="2:11" ht="12" thickBot="1"/>
    <row r="292" spans="2:11">
      <c r="B292" s="220" t="s">
        <v>89</v>
      </c>
      <c r="C292" s="221"/>
      <c r="D292" s="221"/>
      <c r="E292" s="221"/>
      <c r="F292" s="221"/>
      <c r="G292" s="221"/>
      <c r="H292" s="221"/>
      <c r="I292" s="221"/>
      <c r="J292" s="222"/>
    </row>
    <row r="293" spans="2:11" ht="11.25" customHeight="1">
      <c r="B293" s="204" t="s">
        <v>90</v>
      </c>
      <c r="C293" s="205"/>
      <c r="D293" s="205"/>
      <c r="E293" s="205" t="s">
        <v>91</v>
      </c>
      <c r="F293" s="205"/>
      <c r="G293" s="205"/>
      <c r="H293" s="205"/>
      <c r="I293" s="29" t="s">
        <v>96</v>
      </c>
      <c r="J293" s="6" t="s">
        <v>2</v>
      </c>
    </row>
    <row r="294" spans="2:11">
      <c r="B294" s="204" t="s">
        <v>93</v>
      </c>
      <c r="C294" s="205"/>
      <c r="D294" s="205"/>
      <c r="E294" s="217" t="s">
        <v>46</v>
      </c>
      <c r="F294" s="217"/>
      <c r="G294" s="217"/>
      <c r="H294" s="217"/>
      <c r="I294" s="30" t="s">
        <v>66</v>
      </c>
      <c r="J294" s="7" t="s">
        <v>66</v>
      </c>
    </row>
    <row r="295" spans="2:11">
      <c r="B295" s="204" t="s">
        <v>142</v>
      </c>
      <c r="C295" s="205"/>
      <c r="D295" s="205"/>
      <c r="E295" s="205" t="s">
        <v>94</v>
      </c>
      <c r="F295" s="205"/>
      <c r="G295" s="205"/>
      <c r="H295" s="205"/>
      <c r="I295" s="30" t="s">
        <v>152</v>
      </c>
      <c r="J295" s="31" t="s">
        <v>153</v>
      </c>
      <c r="K295" s="18"/>
    </row>
    <row r="296" spans="2:11" ht="11.25" customHeight="1">
      <c r="B296" s="9" t="s">
        <v>67</v>
      </c>
      <c r="C296" s="218" t="s">
        <v>68</v>
      </c>
      <c r="D296" s="218"/>
      <c r="E296" s="24" t="s">
        <v>69</v>
      </c>
      <c r="F296" s="24" t="s">
        <v>70</v>
      </c>
      <c r="G296" s="24" t="s">
        <v>71</v>
      </c>
      <c r="H296" s="23" t="s">
        <v>72</v>
      </c>
      <c r="I296" s="30" t="s">
        <v>73</v>
      </c>
      <c r="J296" s="8" t="s">
        <v>74</v>
      </c>
      <c r="K296" s="18">
        <v>14</v>
      </c>
    </row>
    <row r="297" spans="2:11">
      <c r="B297" s="26">
        <v>1</v>
      </c>
      <c r="C297" s="219" t="s">
        <v>75</v>
      </c>
      <c r="D297" s="219"/>
      <c r="E297" s="19">
        <v>1</v>
      </c>
      <c r="F297" s="25">
        <f>E297</f>
        <v>1</v>
      </c>
      <c r="G297" s="10">
        <f>(F297*100)/E305</f>
        <v>33.333333333333336</v>
      </c>
      <c r="H297" s="25">
        <v>0.2</v>
      </c>
      <c r="I297" s="29">
        <f t="shared" ref="I297:I304" si="35">H297*G297</f>
        <v>6.6666666666666679</v>
      </c>
      <c r="J297" s="11"/>
      <c r="K297" s="18"/>
    </row>
    <row r="298" spans="2:11" ht="11.25" customHeight="1">
      <c r="B298" s="26">
        <f t="shared" ref="B298:B304" si="36">B297+1</f>
        <v>2</v>
      </c>
      <c r="C298" s="219" t="s">
        <v>76</v>
      </c>
      <c r="D298" s="219"/>
      <c r="E298" s="19">
        <v>0</v>
      </c>
      <c r="F298" s="25">
        <f>E298</f>
        <v>0</v>
      </c>
      <c r="G298" s="10">
        <f>(F298*100)/E305</f>
        <v>0</v>
      </c>
      <c r="H298" s="25">
        <v>0.5</v>
      </c>
      <c r="I298" s="29">
        <f t="shared" si="35"/>
        <v>0</v>
      </c>
      <c r="J298" s="11"/>
      <c r="K298" s="18"/>
    </row>
    <row r="299" spans="2:11" ht="11.25" customHeight="1">
      <c r="B299" s="26">
        <f t="shared" si="36"/>
        <v>3</v>
      </c>
      <c r="C299" s="219" t="s">
        <v>77</v>
      </c>
      <c r="D299" s="219"/>
      <c r="E299" s="19">
        <v>0</v>
      </c>
      <c r="F299" s="25">
        <f>E299</f>
        <v>0</v>
      </c>
      <c r="G299" s="10">
        <f>(F299*100)/E305</f>
        <v>0</v>
      </c>
      <c r="H299" s="25">
        <v>0.8</v>
      </c>
      <c r="I299" s="29">
        <f t="shared" si="35"/>
        <v>0</v>
      </c>
      <c r="J299" s="11"/>
      <c r="K299" s="18"/>
    </row>
    <row r="300" spans="2:11">
      <c r="B300" s="26">
        <f t="shared" si="36"/>
        <v>4</v>
      </c>
      <c r="C300" s="219" t="s">
        <v>78</v>
      </c>
      <c r="D300" s="219"/>
      <c r="E300" s="19">
        <v>0</v>
      </c>
      <c r="F300" s="12"/>
      <c r="G300" s="10">
        <f>(E300*100)/E305</f>
        <v>0</v>
      </c>
      <c r="H300" s="25">
        <v>0.9</v>
      </c>
      <c r="I300" s="29">
        <f t="shared" si="35"/>
        <v>0</v>
      </c>
      <c r="J300" s="11"/>
      <c r="K300" s="18"/>
    </row>
    <row r="301" spans="2:11">
      <c r="B301" s="26">
        <f t="shared" si="36"/>
        <v>5</v>
      </c>
      <c r="C301" s="219" t="s">
        <v>79</v>
      </c>
      <c r="D301" s="219"/>
      <c r="E301" s="19">
        <v>0</v>
      </c>
      <c r="F301" s="12"/>
      <c r="G301" s="10">
        <f>(E301*100)/E305</f>
        <v>0</v>
      </c>
      <c r="H301" s="25">
        <v>1</v>
      </c>
      <c r="I301" s="29">
        <f t="shared" si="35"/>
        <v>0</v>
      </c>
      <c r="J301" s="11"/>
      <c r="K301" s="18"/>
    </row>
    <row r="302" spans="2:11">
      <c r="B302" s="26">
        <f t="shared" si="36"/>
        <v>6</v>
      </c>
      <c r="C302" s="219" t="s">
        <v>63</v>
      </c>
      <c r="D302" s="219"/>
      <c r="E302" s="19">
        <v>0</v>
      </c>
      <c r="F302" s="12"/>
      <c r="G302" s="10">
        <f>(E302*100)/E305</f>
        <v>0</v>
      </c>
      <c r="H302" s="25">
        <v>0.5</v>
      </c>
      <c r="I302" s="29">
        <f t="shared" si="35"/>
        <v>0</v>
      </c>
      <c r="J302" s="11"/>
      <c r="K302" s="18"/>
    </row>
    <row r="303" spans="2:11">
      <c r="B303" s="26">
        <f t="shared" si="36"/>
        <v>7</v>
      </c>
      <c r="C303" s="219" t="s">
        <v>64</v>
      </c>
      <c r="D303" s="219"/>
      <c r="E303" s="19">
        <v>0</v>
      </c>
      <c r="F303" s="12"/>
      <c r="G303" s="10">
        <f>(E303*100)/E305</f>
        <v>0</v>
      </c>
      <c r="H303" s="25">
        <v>0.3</v>
      </c>
      <c r="I303" s="29">
        <f t="shared" si="35"/>
        <v>0</v>
      </c>
      <c r="J303" s="11"/>
      <c r="K303" s="18"/>
    </row>
    <row r="304" spans="2:11">
      <c r="B304" s="26">
        <f t="shared" si="36"/>
        <v>8</v>
      </c>
      <c r="C304" s="219" t="s">
        <v>65</v>
      </c>
      <c r="D304" s="219"/>
      <c r="E304" s="19">
        <v>1</v>
      </c>
      <c r="F304" s="12"/>
      <c r="G304" s="10">
        <f>(E304*100)/E305</f>
        <v>33.333333333333336</v>
      </c>
      <c r="H304" s="25">
        <v>0.6</v>
      </c>
      <c r="I304" s="29">
        <f t="shared" si="35"/>
        <v>20</v>
      </c>
      <c r="J304" s="11"/>
      <c r="K304" s="18"/>
    </row>
    <row r="305" spans="2:11" ht="11.25" customHeight="1">
      <c r="B305" s="223" t="s">
        <v>80</v>
      </c>
      <c r="C305" s="224"/>
      <c r="D305" s="224"/>
      <c r="E305" s="35">
        <v>3</v>
      </c>
      <c r="F305" s="224" t="s">
        <v>81</v>
      </c>
      <c r="G305" s="224"/>
      <c r="H305" s="224"/>
      <c r="I305" s="29">
        <f>SUM(I297:I304)</f>
        <v>26.666666666666668</v>
      </c>
      <c r="J305" s="6" t="s">
        <v>82</v>
      </c>
      <c r="K305" s="18"/>
    </row>
    <row r="306" spans="2:11">
      <c r="B306" s="181" t="s">
        <v>95</v>
      </c>
      <c r="C306" s="182"/>
      <c r="D306" s="182"/>
      <c r="E306" s="182"/>
      <c r="F306" s="182"/>
      <c r="G306" s="182"/>
      <c r="H306" s="183"/>
      <c r="I306" s="29" t="s">
        <v>83</v>
      </c>
      <c r="J306" s="6"/>
      <c r="K306" s="18"/>
    </row>
    <row r="307" spans="2:11">
      <c r="B307" s="184"/>
      <c r="C307" s="185"/>
      <c r="D307" s="185"/>
      <c r="E307" s="185"/>
      <c r="F307" s="185"/>
      <c r="G307" s="185"/>
      <c r="H307" s="186"/>
      <c r="I307" s="29" t="s">
        <v>84</v>
      </c>
      <c r="J307" s="6"/>
      <c r="K307" s="18"/>
    </row>
    <row r="308" spans="2:11" ht="12" thickBot="1">
      <c r="B308" s="187"/>
      <c r="C308" s="188"/>
      <c r="D308" s="188"/>
      <c r="E308" s="188"/>
      <c r="F308" s="188"/>
      <c r="G308" s="188"/>
      <c r="H308" s="189"/>
      <c r="I308" s="32" t="s">
        <v>85</v>
      </c>
      <c r="J308" s="13"/>
      <c r="K308" s="18"/>
    </row>
    <row r="309" spans="2:11" ht="12" thickBot="1">
      <c r="K309" s="18"/>
    </row>
    <row r="310" spans="2:11">
      <c r="B310" s="220" t="s">
        <v>89</v>
      </c>
      <c r="C310" s="221"/>
      <c r="D310" s="221"/>
      <c r="E310" s="221"/>
      <c r="F310" s="221"/>
      <c r="G310" s="221"/>
      <c r="H310" s="221"/>
      <c r="I310" s="221"/>
      <c r="J310" s="222"/>
      <c r="K310" s="18"/>
    </row>
    <row r="311" spans="2:11" ht="11.25" customHeight="1">
      <c r="B311" s="204" t="s">
        <v>90</v>
      </c>
      <c r="C311" s="205"/>
      <c r="D311" s="205"/>
      <c r="E311" s="205" t="s">
        <v>91</v>
      </c>
      <c r="F311" s="205"/>
      <c r="G311" s="205"/>
      <c r="H311" s="205"/>
      <c r="I311" s="29" t="s">
        <v>96</v>
      </c>
      <c r="J311" s="6" t="s">
        <v>2</v>
      </c>
      <c r="K311" s="18"/>
    </row>
    <row r="312" spans="2:11">
      <c r="B312" s="204" t="s">
        <v>93</v>
      </c>
      <c r="C312" s="205"/>
      <c r="D312" s="205"/>
      <c r="E312" s="217" t="s">
        <v>46</v>
      </c>
      <c r="F312" s="217"/>
      <c r="G312" s="217"/>
      <c r="H312" s="217"/>
      <c r="I312" s="30" t="s">
        <v>66</v>
      </c>
      <c r="J312" s="7" t="s">
        <v>66</v>
      </c>
      <c r="K312" s="18"/>
    </row>
    <row r="313" spans="2:11">
      <c r="B313" s="204" t="s">
        <v>142</v>
      </c>
      <c r="C313" s="205"/>
      <c r="D313" s="205"/>
      <c r="E313" s="205" t="s">
        <v>94</v>
      </c>
      <c r="F313" s="205"/>
      <c r="G313" s="205"/>
      <c r="H313" s="205"/>
      <c r="I313" s="30" t="s">
        <v>153</v>
      </c>
      <c r="J313" s="31" t="s">
        <v>154</v>
      </c>
      <c r="K313" s="18">
        <v>15</v>
      </c>
    </row>
    <row r="314" spans="2:11" ht="11.25" customHeight="1">
      <c r="B314" s="9" t="s">
        <v>67</v>
      </c>
      <c r="C314" s="218" t="s">
        <v>68</v>
      </c>
      <c r="D314" s="218"/>
      <c r="E314" s="47" t="s">
        <v>69</v>
      </c>
      <c r="F314" s="47" t="s">
        <v>70</v>
      </c>
      <c r="G314" s="47" t="s">
        <v>71</v>
      </c>
      <c r="H314" s="46" t="s">
        <v>72</v>
      </c>
      <c r="I314" s="30" t="s">
        <v>73</v>
      </c>
      <c r="J314" s="8" t="s">
        <v>74</v>
      </c>
      <c r="K314" s="18"/>
    </row>
    <row r="315" spans="2:11">
      <c r="B315" s="48">
        <v>1</v>
      </c>
      <c r="C315" s="219" t="s">
        <v>75</v>
      </c>
      <c r="D315" s="219"/>
      <c r="E315" s="19">
        <v>0</v>
      </c>
      <c r="F315" s="49">
        <f>E315</f>
        <v>0</v>
      </c>
      <c r="G315" s="10">
        <f>(F315*100)/E323</f>
        <v>0</v>
      </c>
      <c r="H315" s="49">
        <v>0.2</v>
      </c>
      <c r="I315" s="29">
        <f t="shared" ref="I315:I322" si="37">H315*G315</f>
        <v>0</v>
      </c>
      <c r="J315" s="11"/>
    </row>
    <row r="316" spans="2:11" ht="11.25" customHeight="1">
      <c r="B316" s="48">
        <f t="shared" ref="B316:B322" si="38">B315+1</f>
        <v>2</v>
      </c>
      <c r="C316" s="219" t="s">
        <v>76</v>
      </c>
      <c r="D316" s="219"/>
      <c r="E316" s="19">
        <v>0</v>
      </c>
      <c r="F316" s="49">
        <f>E316</f>
        <v>0</v>
      </c>
      <c r="G316" s="10">
        <f>(F316*100)/E323</f>
        <v>0</v>
      </c>
      <c r="H316" s="49">
        <v>0.5</v>
      </c>
      <c r="I316" s="29">
        <f t="shared" si="37"/>
        <v>0</v>
      </c>
      <c r="J316" s="11"/>
    </row>
    <row r="317" spans="2:11" ht="11.25" customHeight="1">
      <c r="B317" s="48">
        <f t="shared" si="38"/>
        <v>3</v>
      </c>
      <c r="C317" s="219" t="s">
        <v>77</v>
      </c>
      <c r="D317" s="219"/>
      <c r="E317" s="19">
        <v>0</v>
      </c>
      <c r="F317" s="49">
        <f>E317</f>
        <v>0</v>
      </c>
      <c r="G317" s="10">
        <f>(F317*100)/E323</f>
        <v>0</v>
      </c>
      <c r="H317" s="49">
        <v>0.8</v>
      </c>
      <c r="I317" s="29">
        <f t="shared" si="37"/>
        <v>0</v>
      </c>
      <c r="J317" s="11"/>
    </row>
    <row r="318" spans="2:11">
      <c r="B318" s="48">
        <f t="shared" si="38"/>
        <v>4</v>
      </c>
      <c r="C318" s="219" t="s">
        <v>78</v>
      </c>
      <c r="D318" s="219"/>
      <c r="E318" s="19">
        <v>0</v>
      </c>
      <c r="F318" s="12"/>
      <c r="G318" s="10">
        <f>(E318*100)/E323</f>
        <v>0</v>
      </c>
      <c r="H318" s="49">
        <v>0.9</v>
      </c>
      <c r="I318" s="29">
        <f t="shared" si="37"/>
        <v>0</v>
      </c>
      <c r="J318" s="11"/>
    </row>
    <row r="319" spans="2:11">
      <c r="B319" s="48">
        <f t="shared" si="38"/>
        <v>5</v>
      </c>
      <c r="C319" s="219" t="s">
        <v>79</v>
      </c>
      <c r="D319" s="219"/>
      <c r="E319" s="19">
        <v>0</v>
      </c>
      <c r="F319" s="12"/>
      <c r="G319" s="10">
        <f>(E319*100)/E323</f>
        <v>0</v>
      </c>
      <c r="H319" s="49">
        <v>1</v>
      </c>
      <c r="I319" s="29">
        <f t="shared" si="37"/>
        <v>0</v>
      </c>
      <c r="J319" s="11"/>
    </row>
    <row r="320" spans="2:11">
      <c r="B320" s="48">
        <f t="shared" si="38"/>
        <v>6</v>
      </c>
      <c r="C320" s="219" t="s">
        <v>63</v>
      </c>
      <c r="D320" s="219"/>
      <c r="E320" s="19">
        <v>0</v>
      </c>
      <c r="F320" s="12"/>
      <c r="G320" s="10">
        <f>(E320*100)/E323</f>
        <v>0</v>
      </c>
      <c r="H320" s="49">
        <v>0.5</v>
      </c>
      <c r="I320" s="29">
        <f t="shared" si="37"/>
        <v>0</v>
      </c>
      <c r="J320" s="11"/>
    </row>
    <row r="321" spans="2:11">
      <c r="B321" s="48">
        <f t="shared" si="38"/>
        <v>7</v>
      </c>
      <c r="C321" s="219" t="s">
        <v>64</v>
      </c>
      <c r="D321" s="219"/>
      <c r="E321" s="19">
        <v>0</v>
      </c>
      <c r="F321" s="12"/>
      <c r="G321" s="10">
        <f>(E321*100)/E323</f>
        <v>0</v>
      </c>
      <c r="H321" s="49">
        <v>0.3</v>
      </c>
      <c r="I321" s="29">
        <f t="shared" si="37"/>
        <v>0</v>
      </c>
      <c r="J321" s="11"/>
    </row>
    <row r="322" spans="2:11">
      <c r="B322" s="48">
        <f t="shared" si="38"/>
        <v>8</v>
      </c>
      <c r="C322" s="219" t="s">
        <v>65</v>
      </c>
      <c r="D322" s="219"/>
      <c r="E322" s="19">
        <v>1</v>
      </c>
      <c r="F322" s="12"/>
      <c r="G322" s="10">
        <f>(E322*100)/E323</f>
        <v>25</v>
      </c>
      <c r="H322" s="49">
        <v>0.6</v>
      </c>
      <c r="I322" s="29">
        <f t="shared" si="37"/>
        <v>15</v>
      </c>
      <c r="J322" s="11"/>
    </row>
    <row r="323" spans="2:11" ht="11.25" customHeight="1">
      <c r="B323" s="223" t="s">
        <v>80</v>
      </c>
      <c r="C323" s="224"/>
      <c r="D323" s="224"/>
      <c r="E323" s="35">
        <v>4</v>
      </c>
      <c r="F323" s="224" t="s">
        <v>81</v>
      </c>
      <c r="G323" s="224"/>
      <c r="H323" s="224"/>
      <c r="I323" s="29">
        <f>SUM(I315:I322)</f>
        <v>15</v>
      </c>
      <c r="J323" s="6" t="s">
        <v>82</v>
      </c>
    </row>
    <row r="324" spans="2:11">
      <c r="B324" s="181" t="s">
        <v>95</v>
      </c>
      <c r="C324" s="182"/>
      <c r="D324" s="182"/>
      <c r="E324" s="182"/>
      <c r="F324" s="182"/>
      <c r="G324" s="182"/>
      <c r="H324" s="183"/>
      <c r="I324" s="29" t="s">
        <v>83</v>
      </c>
      <c r="J324" s="6"/>
    </row>
    <row r="325" spans="2:11">
      <c r="B325" s="184"/>
      <c r="C325" s="185"/>
      <c r="D325" s="185"/>
      <c r="E325" s="185"/>
      <c r="F325" s="185"/>
      <c r="G325" s="185"/>
      <c r="H325" s="186"/>
      <c r="I325" s="29" t="s">
        <v>84</v>
      </c>
      <c r="J325" s="6"/>
    </row>
    <row r="326" spans="2:11" ht="12" thickBot="1">
      <c r="B326" s="187"/>
      <c r="C326" s="188"/>
      <c r="D326" s="188"/>
      <c r="E326" s="188"/>
      <c r="F326" s="188"/>
      <c r="G326" s="188"/>
      <c r="H326" s="189"/>
      <c r="I326" s="32" t="s">
        <v>85</v>
      </c>
      <c r="J326" s="13"/>
    </row>
    <row r="327" spans="2:11" ht="12" thickBot="1"/>
    <row r="328" spans="2:11">
      <c r="B328" s="220" t="s">
        <v>89</v>
      </c>
      <c r="C328" s="221"/>
      <c r="D328" s="221"/>
      <c r="E328" s="221"/>
      <c r="F328" s="221"/>
      <c r="G328" s="221"/>
      <c r="H328" s="221"/>
      <c r="I328" s="221"/>
      <c r="J328" s="222"/>
    </row>
    <row r="329" spans="2:11" ht="11.25" customHeight="1">
      <c r="B329" s="204" t="s">
        <v>90</v>
      </c>
      <c r="C329" s="205"/>
      <c r="D329" s="205"/>
      <c r="E329" s="205" t="s">
        <v>91</v>
      </c>
      <c r="F329" s="205"/>
      <c r="G329" s="205"/>
      <c r="H329" s="205"/>
      <c r="I329" s="29" t="s">
        <v>96</v>
      </c>
      <c r="J329" s="6" t="s">
        <v>2</v>
      </c>
    </row>
    <row r="330" spans="2:11">
      <c r="B330" s="204" t="s">
        <v>93</v>
      </c>
      <c r="C330" s="205"/>
      <c r="D330" s="205"/>
      <c r="E330" s="217" t="s">
        <v>46</v>
      </c>
      <c r="F330" s="217"/>
      <c r="G330" s="217"/>
      <c r="H330" s="217"/>
      <c r="I330" s="30" t="s">
        <v>66</v>
      </c>
      <c r="J330" s="7" t="s">
        <v>66</v>
      </c>
      <c r="K330" s="18"/>
    </row>
    <row r="331" spans="2:11">
      <c r="B331" s="204" t="s">
        <v>142</v>
      </c>
      <c r="C331" s="205"/>
      <c r="D331" s="205"/>
      <c r="E331" s="205" t="s">
        <v>94</v>
      </c>
      <c r="F331" s="205"/>
      <c r="G331" s="205"/>
      <c r="H331" s="205"/>
      <c r="I331" s="30" t="s">
        <v>154</v>
      </c>
      <c r="J331" s="31" t="s">
        <v>156</v>
      </c>
      <c r="K331" s="18">
        <v>16</v>
      </c>
    </row>
    <row r="332" spans="2:11" ht="11.25" customHeight="1">
      <c r="B332" s="9" t="s">
        <v>67</v>
      </c>
      <c r="C332" s="218" t="s">
        <v>68</v>
      </c>
      <c r="D332" s="218"/>
      <c r="E332" s="47" t="s">
        <v>69</v>
      </c>
      <c r="F332" s="47" t="s">
        <v>70</v>
      </c>
      <c r="G332" s="47" t="s">
        <v>71</v>
      </c>
      <c r="H332" s="46" t="s">
        <v>72</v>
      </c>
      <c r="I332" s="30" t="s">
        <v>73</v>
      </c>
      <c r="J332" s="8" t="s">
        <v>74</v>
      </c>
      <c r="K332" s="18"/>
    </row>
    <row r="333" spans="2:11">
      <c r="B333" s="48">
        <v>1</v>
      </c>
      <c r="C333" s="219" t="s">
        <v>75</v>
      </c>
      <c r="D333" s="219"/>
      <c r="E333" s="19">
        <v>1</v>
      </c>
      <c r="F333" s="49">
        <f>E333</f>
        <v>1</v>
      </c>
      <c r="G333" s="10">
        <f>(F333*100)/E341</f>
        <v>33.333333333333336</v>
      </c>
      <c r="H333" s="49">
        <v>0.2</v>
      </c>
      <c r="I333" s="29">
        <f t="shared" ref="I333:I340" si="39">H333*G333</f>
        <v>6.6666666666666679</v>
      </c>
      <c r="J333" s="11"/>
      <c r="K333" s="18"/>
    </row>
    <row r="334" spans="2:11" ht="11.25" customHeight="1">
      <c r="B334" s="48">
        <f t="shared" ref="B334:B340" si="40">B333+1</f>
        <v>2</v>
      </c>
      <c r="C334" s="219" t="s">
        <v>76</v>
      </c>
      <c r="D334" s="219"/>
      <c r="E334" s="19">
        <v>0</v>
      </c>
      <c r="F334" s="49">
        <f>E334</f>
        <v>0</v>
      </c>
      <c r="G334" s="10">
        <f>(F334*100)/E341</f>
        <v>0</v>
      </c>
      <c r="H334" s="49">
        <v>0.5</v>
      </c>
      <c r="I334" s="29">
        <f t="shared" si="39"/>
        <v>0</v>
      </c>
      <c r="J334" s="11"/>
      <c r="K334" s="18"/>
    </row>
    <row r="335" spans="2:11" ht="11.25" customHeight="1">
      <c r="B335" s="48">
        <f t="shared" si="40"/>
        <v>3</v>
      </c>
      <c r="C335" s="219" t="s">
        <v>77</v>
      </c>
      <c r="D335" s="219"/>
      <c r="E335" s="19">
        <v>1</v>
      </c>
      <c r="F335" s="49">
        <f>E335</f>
        <v>1</v>
      </c>
      <c r="G335" s="10">
        <f>(F335*100)/E341</f>
        <v>33.333333333333336</v>
      </c>
      <c r="H335" s="49">
        <v>0.8</v>
      </c>
      <c r="I335" s="29">
        <f t="shared" si="39"/>
        <v>26.666666666666671</v>
      </c>
      <c r="J335" s="11"/>
      <c r="K335" s="18"/>
    </row>
    <row r="336" spans="2:11">
      <c r="B336" s="48">
        <f t="shared" si="40"/>
        <v>4</v>
      </c>
      <c r="C336" s="219" t="s">
        <v>78</v>
      </c>
      <c r="D336" s="219"/>
      <c r="E336" s="19">
        <v>0</v>
      </c>
      <c r="F336" s="12"/>
      <c r="G336" s="10">
        <f>(E336*100)/E341</f>
        <v>0</v>
      </c>
      <c r="H336" s="49">
        <v>0.9</v>
      </c>
      <c r="I336" s="29">
        <f t="shared" si="39"/>
        <v>0</v>
      </c>
      <c r="J336" s="11"/>
      <c r="K336" s="18"/>
    </row>
    <row r="337" spans="2:11">
      <c r="B337" s="48">
        <f t="shared" si="40"/>
        <v>5</v>
      </c>
      <c r="C337" s="219" t="s">
        <v>79</v>
      </c>
      <c r="D337" s="219"/>
      <c r="E337" s="19">
        <v>0</v>
      </c>
      <c r="F337" s="12"/>
      <c r="G337" s="10">
        <f>(E337*100)/E341</f>
        <v>0</v>
      </c>
      <c r="H337" s="49">
        <v>1</v>
      </c>
      <c r="I337" s="29">
        <f t="shared" si="39"/>
        <v>0</v>
      </c>
      <c r="J337" s="11"/>
      <c r="K337" s="18"/>
    </row>
    <row r="338" spans="2:11">
      <c r="B338" s="48">
        <f t="shared" si="40"/>
        <v>6</v>
      </c>
      <c r="C338" s="219" t="s">
        <v>63</v>
      </c>
      <c r="D338" s="219"/>
      <c r="E338" s="19">
        <v>0</v>
      </c>
      <c r="F338" s="12"/>
      <c r="G338" s="10">
        <f>(E338*100)/E341</f>
        <v>0</v>
      </c>
      <c r="H338" s="49">
        <v>0.5</v>
      </c>
      <c r="I338" s="29">
        <f t="shared" si="39"/>
        <v>0</v>
      </c>
      <c r="J338" s="11"/>
      <c r="K338" s="18"/>
    </row>
    <row r="339" spans="2:11">
      <c r="B339" s="48">
        <f t="shared" si="40"/>
        <v>7</v>
      </c>
      <c r="C339" s="219" t="s">
        <v>64</v>
      </c>
      <c r="D339" s="219"/>
      <c r="E339" s="19">
        <v>0</v>
      </c>
      <c r="F339" s="12"/>
      <c r="G339" s="10">
        <f>(E339*100)/E341</f>
        <v>0</v>
      </c>
      <c r="H339" s="49">
        <v>0.3</v>
      </c>
      <c r="I339" s="29">
        <f t="shared" si="39"/>
        <v>0</v>
      </c>
      <c r="J339" s="11"/>
      <c r="K339" s="18"/>
    </row>
    <row r="340" spans="2:11">
      <c r="B340" s="48">
        <f t="shared" si="40"/>
        <v>8</v>
      </c>
      <c r="C340" s="219" t="s">
        <v>65</v>
      </c>
      <c r="D340" s="219"/>
      <c r="E340" s="19">
        <v>0</v>
      </c>
      <c r="F340" s="12"/>
      <c r="G340" s="10">
        <f>(E340*100)/E341</f>
        <v>0</v>
      </c>
      <c r="H340" s="49">
        <v>0.6</v>
      </c>
      <c r="I340" s="29">
        <f t="shared" si="39"/>
        <v>0</v>
      </c>
      <c r="J340" s="11"/>
      <c r="K340" s="18"/>
    </row>
    <row r="341" spans="2:11" ht="11.25" customHeight="1">
      <c r="B341" s="223" t="s">
        <v>80</v>
      </c>
      <c r="C341" s="224"/>
      <c r="D341" s="224"/>
      <c r="E341" s="35">
        <v>3</v>
      </c>
      <c r="F341" s="224" t="s">
        <v>81</v>
      </c>
      <c r="G341" s="224"/>
      <c r="H341" s="224"/>
      <c r="I341" s="29">
        <f>SUM(I333:I340)</f>
        <v>33.333333333333343</v>
      </c>
      <c r="J341" s="6" t="s">
        <v>82</v>
      </c>
      <c r="K341" s="18"/>
    </row>
    <row r="342" spans="2:11">
      <c r="B342" s="181" t="s">
        <v>95</v>
      </c>
      <c r="C342" s="182"/>
      <c r="D342" s="182"/>
      <c r="E342" s="182"/>
      <c r="F342" s="182"/>
      <c r="G342" s="182"/>
      <c r="H342" s="183"/>
      <c r="I342" s="29" t="s">
        <v>83</v>
      </c>
      <c r="J342" s="6"/>
      <c r="K342" s="18"/>
    </row>
    <row r="343" spans="2:11">
      <c r="B343" s="184"/>
      <c r="C343" s="185"/>
      <c r="D343" s="185"/>
      <c r="E343" s="185"/>
      <c r="F343" s="185"/>
      <c r="G343" s="185"/>
      <c r="H343" s="186"/>
      <c r="I343" s="29" t="s">
        <v>84</v>
      </c>
      <c r="J343" s="6"/>
      <c r="K343" s="18"/>
    </row>
    <row r="344" spans="2:11" ht="12" thickBot="1">
      <c r="B344" s="187"/>
      <c r="C344" s="188"/>
      <c r="D344" s="188"/>
      <c r="E344" s="188"/>
      <c r="F344" s="188"/>
      <c r="G344" s="188"/>
      <c r="H344" s="189"/>
      <c r="I344" s="32" t="s">
        <v>85</v>
      </c>
      <c r="J344" s="13"/>
      <c r="K344" s="18"/>
    </row>
    <row r="345" spans="2:11" ht="12" thickBot="1">
      <c r="K345" s="18"/>
    </row>
    <row r="346" spans="2:11">
      <c r="B346" s="220" t="s">
        <v>89</v>
      </c>
      <c r="C346" s="221"/>
      <c r="D346" s="221"/>
      <c r="E346" s="221"/>
      <c r="F346" s="221"/>
      <c r="G346" s="221"/>
      <c r="H346" s="221"/>
      <c r="I346" s="221"/>
      <c r="J346" s="222"/>
      <c r="K346" s="18"/>
    </row>
    <row r="347" spans="2:11" ht="11.25" customHeight="1">
      <c r="B347" s="204" t="s">
        <v>90</v>
      </c>
      <c r="C347" s="205"/>
      <c r="D347" s="205"/>
      <c r="E347" s="205" t="s">
        <v>91</v>
      </c>
      <c r="F347" s="205"/>
      <c r="G347" s="205"/>
      <c r="H347" s="205"/>
      <c r="I347" s="29" t="s">
        <v>96</v>
      </c>
      <c r="J347" s="6" t="s">
        <v>2</v>
      </c>
      <c r="K347" s="18"/>
    </row>
    <row r="348" spans="2:11">
      <c r="B348" s="204" t="s">
        <v>93</v>
      </c>
      <c r="C348" s="205"/>
      <c r="D348" s="205"/>
      <c r="E348" s="217" t="s">
        <v>46</v>
      </c>
      <c r="F348" s="217"/>
      <c r="G348" s="217"/>
      <c r="H348" s="217"/>
      <c r="I348" s="30" t="s">
        <v>66</v>
      </c>
      <c r="J348" s="7" t="s">
        <v>66</v>
      </c>
      <c r="K348" s="18">
        <v>17</v>
      </c>
    </row>
    <row r="349" spans="2:11">
      <c r="B349" s="204" t="s">
        <v>142</v>
      </c>
      <c r="C349" s="205"/>
      <c r="D349" s="205"/>
      <c r="E349" s="205" t="s">
        <v>94</v>
      </c>
      <c r="F349" s="205"/>
      <c r="G349" s="205"/>
      <c r="H349" s="205"/>
      <c r="I349" s="30" t="s">
        <v>156</v>
      </c>
      <c r="J349" s="31" t="s">
        <v>157</v>
      </c>
      <c r="K349" s="18"/>
    </row>
    <row r="350" spans="2:11" ht="11.25" customHeight="1">
      <c r="B350" s="9" t="s">
        <v>67</v>
      </c>
      <c r="C350" s="218" t="s">
        <v>68</v>
      </c>
      <c r="D350" s="218"/>
      <c r="E350" s="47" t="s">
        <v>69</v>
      </c>
      <c r="F350" s="47" t="s">
        <v>70</v>
      </c>
      <c r="G350" s="47" t="s">
        <v>71</v>
      </c>
      <c r="H350" s="46" t="s">
        <v>72</v>
      </c>
      <c r="I350" s="30" t="s">
        <v>73</v>
      </c>
      <c r="J350" s="8" t="s">
        <v>74</v>
      </c>
    </row>
    <row r="351" spans="2:11">
      <c r="B351" s="48">
        <v>1</v>
      </c>
      <c r="C351" s="219" t="s">
        <v>75</v>
      </c>
      <c r="D351" s="219"/>
      <c r="E351" s="19">
        <v>0</v>
      </c>
      <c r="F351" s="49">
        <f>E351</f>
        <v>0</v>
      </c>
      <c r="G351" s="10">
        <f>(F351*100)/E359</f>
        <v>0</v>
      </c>
      <c r="H351" s="49">
        <v>0.2</v>
      </c>
      <c r="I351" s="29">
        <f t="shared" ref="I351:I358" si="41">H351*G351</f>
        <v>0</v>
      </c>
      <c r="J351" s="11"/>
    </row>
    <row r="352" spans="2:11" ht="11.25" customHeight="1">
      <c r="B352" s="48">
        <f t="shared" ref="B352:B358" si="42">B351+1</f>
        <v>2</v>
      </c>
      <c r="C352" s="219" t="s">
        <v>76</v>
      </c>
      <c r="D352" s="219"/>
      <c r="E352" s="19">
        <v>0</v>
      </c>
      <c r="F352" s="49">
        <f>E352</f>
        <v>0</v>
      </c>
      <c r="G352" s="10">
        <f>(F352*100)/E359</f>
        <v>0</v>
      </c>
      <c r="H352" s="49">
        <v>0.5</v>
      </c>
      <c r="I352" s="29">
        <f t="shared" si="41"/>
        <v>0</v>
      </c>
      <c r="J352" s="11"/>
    </row>
    <row r="353" spans="2:11" ht="11.25" customHeight="1">
      <c r="B353" s="48">
        <f t="shared" si="42"/>
        <v>3</v>
      </c>
      <c r="C353" s="219" t="s">
        <v>77</v>
      </c>
      <c r="D353" s="219"/>
      <c r="E353" s="19">
        <v>1</v>
      </c>
      <c r="F353" s="49">
        <f>E353</f>
        <v>1</v>
      </c>
      <c r="G353" s="10">
        <f>(F353*100)/E359</f>
        <v>25</v>
      </c>
      <c r="H353" s="49">
        <v>0.8</v>
      </c>
      <c r="I353" s="29">
        <f t="shared" si="41"/>
        <v>20</v>
      </c>
      <c r="J353" s="11"/>
    </row>
    <row r="354" spans="2:11">
      <c r="B354" s="48">
        <f t="shared" si="42"/>
        <v>4</v>
      </c>
      <c r="C354" s="219" t="s">
        <v>78</v>
      </c>
      <c r="D354" s="219"/>
      <c r="E354" s="19">
        <v>0</v>
      </c>
      <c r="F354" s="12"/>
      <c r="G354" s="10">
        <f>(E354*100)/E359</f>
        <v>0</v>
      </c>
      <c r="H354" s="49">
        <v>0.9</v>
      </c>
      <c r="I354" s="29">
        <f t="shared" si="41"/>
        <v>0</v>
      </c>
      <c r="J354" s="11"/>
    </row>
    <row r="355" spans="2:11">
      <c r="B355" s="48">
        <f t="shared" si="42"/>
        <v>5</v>
      </c>
      <c r="C355" s="219" t="s">
        <v>79</v>
      </c>
      <c r="D355" s="219"/>
      <c r="E355" s="19">
        <v>0</v>
      </c>
      <c r="F355" s="12"/>
      <c r="G355" s="10">
        <f>(E355*100)/E359</f>
        <v>0</v>
      </c>
      <c r="H355" s="49">
        <v>1</v>
      </c>
      <c r="I355" s="29">
        <f t="shared" si="41"/>
        <v>0</v>
      </c>
      <c r="J355" s="11"/>
    </row>
    <row r="356" spans="2:11">
      <c r="B356" s="48">
        <f t="shared" si="42"/>
        <v>6</v>
      </c>
      <c r="C356" s="219" t="s">
        <v>63</v>
      </c>
      <c r="D356" s="219"/>
      <c r="E356" s="19">
        <v>0</v>
      </c>
      <c r="F356" s="12"/>
      <c r="G356" s="10">
        <f>(E356*100)/E359</f>
        <v>0</v>
      </c>
      <c r="H356" s="49">
        <v>0.5</v>
      </c>
      <c r="I356" s="29">
        <f t="shared" si="41"/>
        <v>0</v>
      </c>
      <c r="J356" s="11"/>
    </row>
    <row r="357" spans="2:11">
      <c r="B357" s="48">
        <f t="shared" si="42"/>
        <v>7</v>
      </c>
      <c r="C357" s="219" t="s">
        <v>64</v>
      </c>
      <c r="D357" s="219"/>
      <c r="E357" s="19">
        <v>0</v>
      </c>
      <c r="F357" s="12"/>
      <c r="G357" s="10">
        <f>(E357*100)/E359</f>
        <v>0</v>
      </c>
      <c r="H357" s="49">
        <v>0.3</v>
      </c>
      <c r="I357" s="29">
        <f t="shared" si="41"/>
        <v>0</v>
      </c>
      <c r="J357" s="11"/>
    </row>
    <row r="358" spans="2:11">
      <c r="B358" s="48">
        <f t="shared" si="42"/>
        <v>8</v>
      </c>
      <c r="C358" s="219" t="s">
        <v>65</v>
      </c>
      <c r="D358" s="219"/>
      <c r="E358" s="19">
        <v>1</v>
      </c>
      <c r="F358" s="12"/>
      <c r="G358" s="10">
        <f>(E358*100)/E359</f>
        <v>25</v>
      </c>
      <c r="H358" s="49">
        <v>0.6</v>
      </c>
      <c r="I358" s="29">
        <f t="shared" si="41"/>
        <v>15</v>
      </c>
      <c r="J358" s="11"/>
    </row>
    <row r="359" spans="2:11" ht="11.25" customHeight="1">
      <c r="B359" s="223" t="s">
        <v>80</v>
      </c>
      <c r="C359" s="224"/>
      <c r="D359" s="224"/>
      <c r="E359" s="35">
        <v>4</v>
      </c>
      <c r="F359" s="224" t="s">
        <v>81</v>
      </c>
      <c r="G359" s="224"/>
      <c r="H359" s="224"/>
      <c r="I359" s="29">
        <f>SUM(I351:I358)</f>
        <v>35</v>
      </c>
      <c r="J359" s="6" t="s">
        <v>82</v>
      </c>
    </row>
    <row r="360" spans="2:11">
      <c r="B360" s="181" t="s">
        <v>95</v>
      </c>
      <c r="C360" s="182"/>
      <c r="D360" s="182"/>
      <c r="E360" s="182"/>
      <c r="F360" s="182"/>
      <c r="G360" s="182"/>
      <c r="H360" s="183"/>
      <c r="I360" s="29" t="s">
        <v>83</v>
      </c>
      <c r="J360" s="6"/>
    </row>
    <row r="361" spans="2:11">
      <c r="B361" s="184"/>
      <c r="C361" s="185"/>
      <c r="D361" s="185"/>
      <c r="E361" s="185"/>
      <c r="F361" s="185"/>
      <c r="G361" s="185"/>
      <c r="H361" s="186"/>
      <c r="I361" s="29" t="s">
        <v>84</v>
      </c>
      <c r="J361" s="6"/>
    </row>
    <row r="362" spans="2:11" ht="12" thickBot="1">
      <c r="B362" s="187"/>
      <c r="C362" s="188"/>
      <c r="D362" s="188"/>
      <c r="E362" s="188"/>
      <c r="F362" s="188"/>
      <c r="G362" s="188"/>
      <c r="H362" s="189"/>
      <c r="I362" s="32" t="s">
        <v>85</v>
      </c>
      <c r="J362" s="13"/>
    </row>
    <row r="363" spans="2:11" ht="12" thickBot="1"/>
    <row r="364" spans="2:11">
      <c r="B364" s="220" t="s">
        <v>89</v>
      </c>
      <c r="C364" s="221"/>
      <c r="D364" s="221"/>
      <c r="E364" s="221"/>
      <c r="F364" s="221"/>
      <c r="G364" s="221"/>
      <c r="H364" s="221"/>
      <c r="I364" s="221"/>
      <c r="J364" s="222"/>
    </row>
    <row r="365" spans="2:11" ht="11.25" customHeight="1">
      <c r="B365" s="204" t="s">
        <v>90</v>
      </c>
      <c r="C365" s="205"/>
      <c r="D365" s="205"/>
      <c r="E365" s="205" t="s">
        <v>91</v>
      </c>
      <c r="F365" s="205"/>
      <c r="G365" s="205"/>
      <c r="H365" s="205"/>
      <c r="I365" s="29" t="s">
        <v>96</v>
      </c>
      <c r="J365" s="6" t="s">
        <v>2</v>
      </c>
      <c r="K365" s="18"/>
    </row>
    <row r="366" spans="2:11">
      <c r="B366" s="204" t="s">
        <v>93</v>
      </c>
      <c r="C366" s="205"/>
      <c r="D366" s="205"/>
      <c r="E366" s="217" t="s">
        <v>46</v>
      </c>
      <c r="F366" s="217"/>
      <c r="G366" s="217"/>
      <c r="H366" s="217"/>
      <c r="I366" s="30" t="s">
        <v>66</v>
      </c>
      <c r="J366" s="7" t="s">
        <v>66</v>
      </c>
      <c r="K366" s="18">
        <v>18</v>
      </c>
    </row>
    <row r="367" spans="2:11">
      <c r="B367" s="204" t="s">
        <v>142</v>
      </c>
      <c r="C367" s="205"/>
      <c r="D367" s="205"/>
      <c r="E367" s="205" t="s">
        <v>94</v>
      </c>
      <c r="F367" s="205"/>
      <c r="G367" s="205"/>
      <c r="H367" s="205"/>
      <c r="I367" s="30" t="s">
        <v>157</v>
      </c>
      <c r="J367" s="31" t="s">
        <v>158</v>
      </c>
      <c r="K367" s="18"/>
    </row>
    <row r="368" spans="2:11" ht="11.25" customHeight="1">
      <c r="B368" s="9" t="s">
        <v>67</v>
      </c>
      <c r="C368" s="218" t="s">
        <v>68</v>
      </c>
      <c r="D368" s="218"/>
      <c r="E368" s="47" t="s">
        <v>69</v>
      </c>
      <c r="F368" s="47" t="s">
        <v>70</v>
      </c>
      <c r="G368" s="47" t="s">
        <v>71</v>
      </c>
      <c r="H368" s="46" t="s">
        <v>72</v>
      </c>
      <c r="I368" s="30" t="s">
        <v>73</v>
      </c>
      <c r="J368" s="8" t="s">
        <v>74</v>
      </c>
      <c r="K368" s="18"/>
    </row>
    <row r="369" spans="2:11">
      <c r="B369" s="48">
        <v>1</v>
      </c>
      <c r="C369" s="219" t="s">
        <v>75</v>
      </c>
      <c r="D369" s="219"/>
      <c r="E369" s="19">
        <v>3</v>
      </c>
      <c r="F369" s="49">
        <f>E369</f>
        <v>3</v>
      </c>
      <c r="G369" s="10">
        <f>(F369*100)/E377</f>
        <v>50</v>
      </c>
      <c r="H369" s="49">
        <v>0.2</v>
      </c>
      <c r="I369" s="29">
        <f t="shared" ref="I369:I376" si="43">H369*G369</f>
        <v>10</v>
      </c>
      <c r="J369" s="11"/>
      <c r="K369" s="18"/>
    </row>
    <row r="370" spans="2:11" ht="11.25" customHeight="1">
      <c r="B370" s="48">
        <f t="shared" ref="B370:B376" si="44">B369+1</f>
        <v>2</v>
      </c>
      <c r="C370" s="219" t="s">
        <v>76</v>
      </c>
      <c r="D370" s="219"/>
      <c r="E370" s="19">
        <v>0</v>
      </c>
      <c r="F370" s="49">
        <f>E370</f>
        <v>0</v>
      </c>
      <c r="G370" s="10">
        <f>(F370*100)/E377</f>
        <v>0</v>
      </c>
      <c r="H370" s="49">
        <v>0.5</v>
      </c>
      <c r="I370" s="29">
        <f t="shared" si="43"/>
        <v>0</v>
      </c>
      <c r="J370" s="11"/>
      <c r="K370" s="18"/>
    </row>
    <row r="371" spans="2:11" ht="11.25" customHeight="1">
      <c r="B371" s="48">
        <f t="shared" si="44"/>
        <v>3</v>
      </c>
      <c r="C371" s="219" t="s">
        <v>77</v>
      </c>
      <c r="D371" s="219"/>
      <c r="E371" s="19">
        <v>1</v>
      </c>
      <c r="F371" s="49">
        <f>E371</f>
        <v>1</v>
      </c>
      <c r="G371" s="10">
        <f>(F371*100)/E377</f>
        <v>16.666666666666668</v>
      </c>
      <c r="H371" s="49">
        <v>0.8</v>
      </c>
      <c r="I371" s="29">
        <f t="shared" si="43"/>
        <v>13.333333333333336</v>
      </c>
      <c r="J371" s="11"/>
      <c r="K371" s="18"/>
    </row>
    <row r="372" spans="2:11">
      <c r="B372" s="48">
        <f t="shared" si="44"/>
        <v>4</v>
      </c>
      <c r="C372" s="219" t="s">
        <v>78</v>
      </c>
      <c r="D372" s="219"/>
      <c r="E372" s="19">
        <v>0</v>
      </c>
      <c r="F372" s="12"/>
      <c r="G372" s="10">
        <f>(E372*100)/E377</f>
        <v>0</v>
      </c>
      <c r="H372" s="49">
        <v>0.9</v>
      </c>
      <c r="I372" s="29">
        <f t="shared" si="43"/>
        <v>0</v>
      </c>
      <c r="J372" s="11"/>
      <c r="K372" s="18"/>
    </row>
    <row r="373" spans="2:11">
      <c r="B373" s="48">
        <f t="shared" si="44"/>
        <v>5</v>
      </c>
      <c r="C373" s="219" t="s">
        <v>79</v>
      </c>
      <c r="D373" s="219"/>
      <c r="E373" s="19">
        <v>0</v>
      </c>
      <c r="F373" s="12"/>
      <c r="G373" s="10">
        <f>(E373*100)/E377</f>
        <v>0</v>
      </c>
      <c r="H373" s="49">
        <v>1</v>
      </c>
      <c r="I373" s="29">
        <f t="shared" si="43"/>
        <v>0</v>
      </c>
      <c r="J373" s="11"/>
      <c r="K373" s="18"/>
    </row>
    <row r="374" spans="2:11">
      <c r="B374" s="48">
        <f t="shared" si="44"/>
        <v>6</v>
      </c>
      <c r="C374" s="219" t="s">
        <v>63</v>
      </c>
      <c r="D374" s="219"/>
      <c r="E374" s="19">
        <v>0</v>
      </c>
      <c r="F374" s="12"/>
      <c r="G374" s="10">
        <f>(E374*100)/E377</f>
        <v>0</v>
      </c>
      <c r="H374" s="49">
        <v>0.5</v>
      </c>
      <c r="I374" s="29">
        <f t="shared" si="43"/>
        <v>0</v>
      </c>
      <c r="J374" s="11"/>
      <c r="K374" s="18"/>
    </row>
    <row r="375" spans="2:11">
      <c r="B375" s="48">
        <f t="shared" si="44"/>
        <v>7</v>
      </c>
      <c r="C375" s="219" t="s">
        <v>64</v>
      </c>
      <c r="D375" s="219"/>
      <c r="E375" s="19">
        <v>0</v>
      </c>
      <c r="F375" s="12"/>
      <c r="G375" s="10">
        <f>(E375*100)/E377</f>
        <v>0</v>
      </c>
      <c r="H375" s="49">
        <v>0.3</v>
      </c>
      <c r="I375" s="29">
        <f t="shared" si="43"/>
        <v>0</v>
      </c>
      <c r="J375" s="11"/>
      <c r="K375" s="18"/>
    </row>
    <row r="376" spans="2:11">
      <c r="B376" s="48">
        <f t="shared" si="44"/>
        <v>8</v>
      </c>
      <c r="C376" s="219" t="s">
        <v>65</v>
      </c>
      <c r="D376" s="219"/>
      <c r="E376" s="19">
        <v>2</v>
      </c>
      <c r="F376" s="12"/>
      <c r="G376" s="10">
        <f>(E376*100)/E377</f>
        <v>33.333333333333336</v>
      </c>
      <c r="H376" s="49">
        <v>0.6</v>
      </c>
      <c r="I376" s="29">
        <f t="shared" si="43"/>
        <v>20</v>
      </c>
      <c r="J376" s="11"/>
      <c r="K376" s="18"/>
    </row>
    <row r="377" spans="2:11" ht="11.25" customHeight="1">
      <c r="B377" s="223" t="s">
        <v>80</v>
      </c>
      <c r="C377" s="224"/>
      <c r="D377" s="224"/>
      <c r="E377" s="35">
        <v>6</v>
      </c>
      <c r="F377" s="224" t="s">
        <v>81</v>
      </c>
      <c r="G377" s="224"/>
      <c r="H377" s="224"/>
      <c r="I377" s="29">
        <f>SUM(I369:I376)</f>
        <v>43.333333333333336</v>
      </c>
      <c r="J377" s="6" t="s">
        <v>82</v>
      </c>
      <c r="K377" s="18"/>
    </row>
    <row r="378" spans="2:11">
      <c r="B378" s="181" t="s">
        <v>95</v>
      </c>
      <c r="C378" s="182"/>
      <c r="D378" s="182"/>
      <c r="E378" s="182"/>
      <c r="F378" s="182"/>
      <c r="G378" s="182"/>
      <c r="H378" s="183"/>
      <c r="I378" s="29" t="s">
        <v>83</v>
      </c>
      <c r="J378" s="6"/>
      <c r="K378" s="18"/>
    </row>
    <row r="379" spans="2:11">
      <c r="B379" s="184"/>
      <c r="C379" s="185"/>
      <c r="D379" s="185"/>
      <c r="E379" s="185"/>
      <c r="F379" s="185"/>
      <c r="G379" s="185"/>
      <c r="H379" s="186"/>
      <c r="I379" s="29" t="s">
        <v>84</v>
      </c>
      <c r="J379" s="6"/>
      <c r="K379" s="18"/>
    </row>
    <row r="380" spans="2:11" ht="12" thickBot="1">
      <c r="B380" s="187"/>
      <c r="C380" s="188"/>
      <c r="D380" s="188"/>
      <c r="E380" s="188"/>
      <c r="F380" s="188"/>
      <c r="G380" s="188"/>
      <c r="H380" s="189"/>
      <c r="I380" s="32" t="s">
        <v>85</v>
      </c>
      <c r="J380" s="13"/>
      <c r="K380" s="18"/>
    </row>
    <row r="381" spans="2:11">
      <c r="K381" s="18"/>
    </row>
  </sheetData>
  <mergeCells count="351">
    <mergeCell ref="C300:D300"/>
    <mergeCell ref="C301:D301"/>
    <mergeCell ref="C302:D302"/>
    <mergeCell ref="C303:D303"/>
    <mergeCell ref="C304:D304"/>
    <mergeCell ref="B305:D305"/>
    <mergeCell ref="F305:H305"/>
    <mergeCell ref="B306:H308"/>
    <mergeCell ref="E276:H276"/>
    <mergeCell ref="B277:D277"/>
    <mergeCell ref="E277:H277"/>
    <mergeCell ref="C278:D278"/>
    <mergeCell ref="C279:D279"/>
    <mergeCell ref="C280:D280"/>
    <mergeCell ref="C281:D281"/>
    <mergeCell ref="C282:D282"/>
    <mergeCell ref="C283:D283"/>
    <mergeCell ref="B276:D276"/>
    <mergeCell ref="C284:D284"/>
    <mergeCell ref="C285:D285"/>
    <mergeCell ref="C286:D286"/>
    <mergeCell ref="B287:D287"/>
    <mergeCell ref="F287:H287"/>
    <mergeCell ref="B288:H290"/>
    <mergeCell ref="F251:H251"/>
    <mergeCell ref="B252:H254"/>
    <mergeCell ref="B256:J256"/>
    <mergeCell ref="B257:D257"/>
    <mergeCell ref="E257:H257"/>
    <mergeCell ref="B258:D258"/>
    <mergeCell ref="E258:H258"/>
    <mergeCell ref="B259:D259"/>
    <mergeCell ref="E259:H259"/>
    <mergeCell ref="F179:H179"/>
    <mergeCell ref="B180:H182"/>
    <mergeCell ref="B184:J184"/>
    <mergeCell ref="B185:D185"/>
    <mergeCell ref="E185:H185"/>
    <mergeCell ref="B186:D186"/>
    <mergeCell ref="E186:H186"/>
    <mergeCell ref="B187:D187"/>
    <mergeCell ref="E187:H187"/>
    <mergeCell ref="B179:D179"/>
    <mergeCell ref="F125:H125"/>
    <mergeCell ref="B126:H128"/>
    <mergeCell ref="B130:J130"/>
    <mergeCell ref="B131:D131"/>
    <mergeCell ref="E131:H131"/>
    <mergeCell ref="B132:D132"/>
    <mergeCell ref="E132:H132"/>
    <mergeCell ref="B133:D133"/>
    <mergeCell ref="E133:H133"/>
    <mergeCell ref="A1:B1"/>
    <mergeCell ref="A37:A38"/>
    <mergeCell ref="B37:E37"/>
    <mergeCell ref="F37:F38"/>
    <mergeCell ref="G37:G38"/>
    <mergeCell ref="H37:H38"/>
    <mergeCell ref="I37:P37"/>
    <mergeCell ref="B38:C38"/>
    <mergeCell ref="D38:E38"/>
    <mergeCell ref="B112:J112"/>
    <mergeCell ref="B113:D113"/>
    <mergeCell ref="E113:H113"/>
    <mergeCell ref="B114:D114"/>
    <mergeCell ref="E114:H114"/>
    <mergeCell ref="B115:D115"/>
    <mergeCell ref="E115:H115"/>
    <mergeCell ref="C116:D116"/>
    <mergeCell ref="C117:D117"/>
    <mergeCell ref="C118:D118"/>
    <mergeCell ref="C119:D119"/>
    <mergeCell ref="C137:D137"/>
    <mergeCell ref="C138:D138"/>
    <mergeCell ref="C139:D139"/>
    <mergeCell ref="C140:D140"/>
    <mergeCell ref="C141:D141"/>
    <mergeCell ref="C142:D142"/>
    <mergeCell ref="B143:D143"/>
    <mergeCell ref="C120:D120"/>
    <mergeCell ref="C121:D121"/>
    <mergeCell ref="C122:D122"/>
    <mergeCell ref="C123:D123"/>
    <mergeCell ref="C124:D124"/>
    <mergeCell ref="B125:D125"/>
    <mergeCell ref="C134:D134"/>
    <mergeCell ref="C135:D135"/>
    <mergeCell ref="C136:D136"/>
    <mergeCell ref="F143:H143"/>
    <mergeCell ref="B144:H146"/>
    <mergeCell ref="B148:J148"/>
    <mergeCell ref="B149:D149"/>
    <mergeCell ref="E149:H149"/>
    <mergeCell ref="B150:D150"/>
    <mergeCell ref="E150:H150"/>
    <mergeCell ref="B151:D151"/>
    <mergeCell ref="E151:H151"/>
    <mergeCell ref="C152:D152"/>
    <mergeCell ref="C153:D153"/>
    <mergeCell ref="C154:D154"/>
    <mergeCell ref="C155:D155"/>
    <mergeCell ref="B167:D167"/>
    <mergeCell ref="E167:H167"/>
    <mergeCell ref="B168:D168"/>
    <mergeCell ref="E168:H168"/>
    <mergeCell ref="B169:D169"/>
    <mergeCell ref="E169:H169"/>
    <mergeCell ref="C156:D156"/>
    <mergeCell ref="C157:D157"/>
    <mergeCell ref="C158:D158"/>
    <mergeCell ref="C159:D159"/>
    <mergeCell ref="C160:D160"/>
    <mergeCell ref="B161:D161"/>
    <mergeCell ref="F161:H161"/>
    <mergeCell ref="B162:H164"/>
    <mergeCell ref="B166:J166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B197:D197"/>
    <mergeCell ref="F197:H197"/>
    <mergeCell ref="B198:H200"/>
    <mergeCell ref="B202:J202"/>
    <mergeCell ref="B203:D203"/>
    <mergeCell ref="E203:H203"/>
    <mergeCell ref="B204:D204"/>
    <mergeCell ref="C212:D212"/>
    <mergeCell ref="C213:D213"/>
    <mergeCell ref="E204:H204"/>
    <mergeCell ref="B205:D205"/>
    <mergeCell ref="E205:H205"/>
    <mergeCell ref="C206:D206"/>
    <mergeCell ref="C207:D207"/>
    <mergeCell ref="C208:D208"/>
    <mergeCell ref="C209:D209"/>
    <mergeCell ref="C210:D210"/>
    <mergeCell ref="C211:D211"/>
    <mergeCell ref="C214:D214"/>
    <mergeCell ref="B215:D215"/>
    <mergeCell ref="F215:H215"/>
    <mergeCell ref="B216:H218"/>
    <mergeCell ref="B220:J220"/>
    <mergeCell ref="B221:D221"/>
    <mergeCell ref="E221:H221"/>
    <mergeCell ref="B222:D222"/>
    <mergeCell ref="E222:H222"/>
    <mergeCell ref="B223:D223"/>
    <mergeCell ref="E223:H223"/>
    <mergeCell ref="C224:D224"/>
    <mergeCell ref="C225:D225"/>
    <mergeCell ref="C226:D226"/>
    <mergeCell ref="C227:D227"/>
    <mergeCell ref="B239:D239"/>
    <mergeCell ref="E239:H239"/>
    <mergeCell ref="B240:D240"/>
    <mergeCell ref="E240:H240"/>
    <mergeCell ref="C228:D228"/>
    <mergeCell ref="C229:D229"/>
    <mergeCell ref="C230:D230"/>
    <mergeCell ref="C231:D231"/>
    <mergeCell ref="C232:D232"/>
    <mergeCell ref="B233:D233"/>
    <mergeCell ref="F233:H233"/>
    <mergeCell ref="B234:H236"/>
    <mergeCell ref="B238:J238"/>
    <mergeCell ref="B241:D241"/>
    <mergeCell ref="E241:H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B251:D251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B269:D269"/>
    <mergeCell ref="F269:H269"/>
    <mergeCell ref="B270:H272"/>
    <mergeCell ref="B274:J274"/>
    <mergeCell ref="B275:D275"/>
    <mergeCell ref="E275:H275"/>
    <mergeCell ref="C298:D298"/>
    <mergeCell ref="C299:D299"/>
    <mergeCell ref="B292:J292"/>
    <mergeCell ref="B293:D293"/>
    <mergeCell ref="E293:H293"/>
    <mergeCell ref="B294:D294"/>
    <mergeCell ref="E294:H294"/>
    <mergeCell ref="B295:D295"/>
    <mergeCell ref="E295:H295"/>
    <mergeCell ref="C296:D296"/>
    <mergeCell ref="C297:D297"/>
    <mergeCell ref="B310:J310"/>
    <mergeCell ref="B311:D311"/>
    <mergeCell ref="E311:H311"/>
    <mergeCell ref="B312:D312"/>
    <mergeCell ref="E312:H312"/>
    <mergeCell ref="B313:D313"/>
    <mergeCell ref="E313:H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B323:D323"/>
    <mergeCell ref="F323:H323"/>
    <mergeCell ref="B324:H326"/>
    <mergeCell ref="B328:J328"/>
    <mergeCell ref="B329:D329"/>
    <mergeCell ref="E329:H329"/>
    <mergeCell ref="B330:D330"/>
    <mergeCell ref="E330:H330"/>
    <mergeCell ref="B331:D331"/>
    <mergeCell ref="E331:H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B341:D341"/>
    <mergeCell ref="F341:H341"/>
    <mergeCell ref="B342:H344"/>
    <mergeCell ref="B346:J346"/>
    <mergeCell ref="B347:D347"/>
    <mergeCell ref="E347:H347"/>
    <mergeCell ref="B348:D348"/>
    <mergeCell ref="E348:H348"/>
    <mergeCell ref="B349:D349"/>
    <mergeCell ref="E349:H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70:D370"/>
    <mergeCell ref="C371:D371"/>
    <mergeCell ref="C372:D372"/>
    <mergeCell ref="C373:D373"/>
    <mergeCell ref="C374:D374"/>
    <mergeCell ref="C375:D375"/>
    <mergeCell ref="C376:D376"/>
    <mergeCell ref="B359:D359"/>
    <mergeCell ref="F359:H359"/>
    <mergeCell ref="B360:H362"/>
    <mergeCell ref="B364:J364"/>
    <mergeCell ref="B365:D365"/>
    <mergeCell ref="E365:H365"/>
    <mergeCell ref="B366:D366"/>
    <mergeCell ref="E366:H366"/>
    <mergeCell ref="B367:D367"/>
    <mergeCell ref="E367:H367"/>
    <mergeCell ref="B377:D377"/>
    <mergeCell ref="F377:H377"/>
    <mergeCell ref="B378:H380"/>
    <mergeCell ref="B94:J94"/>
    <mergeCell ref="B95:D95"/>
    <mergeCell ref="E95:H95"/>
    <mergeCell ref="B96:D96"/>
    <mergeCell ref="E96:H96"/>
    <mergeCell ref="B97:D97"/>
    <mergeCell ref="E97:H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B107:D107"/>
    <mergeCell ref="F107:H107"/>
    <mergeCell ref="B108:H110"/>
    <mergeCell ref="C368:D368"/>
    <mergeCell ref="C369:D369"/>
    <mergeCell ref="B58:J58"/>
    <mergeCell ref="B59:D59"/>
    <mergeCell ref="E59:H59"/>
    <mergeCell ref="B60:D60"/>
    <mergeCell ref="E60:H60"/>
    <mergeCell ref="B61:D61"/>
    <mergeCell ref="E61:H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B71:D71"/>
    <mergeCell ref="F71:H71"/>
    <mergeCell ref="B72:H74"/>
    <mergeCell ref="B76:J76"/>
    <mergeCell ref="B77:D77"/>
    <mergeCell ref="E77:H77"/>
    <mergeCell ref="B78:D78"/>
    <mergeCell ref="C86:D86"/>
    <mergeCell ref="C87:D87"/>
    <mergeCell ref="C88:D88"/>
    <mergeCell ref="B89:D89"/>
    <mergeCell ref="F89:H89"/>
    <mergeCell ref="B90:H92"/>
    <mergeCell ref="E78:H78"/>
    <mergeCell ref="B79:D79"/>
    <mergeCell ref="E79:H79"/>
    <mergeCell ref="C80:D80"/>
    <mergeCell ref="C81:D81"/>
    <mergeCell ref="C82:D82"/>
    <mergeCell ref="C83:D83"/>
    <mergeCell ref="C84:D84"/>
    <mergeCell ref="C85:D85"/>
  </mergeCells>
  <pageMargins left="0.511811024" right="0.511811024" top="0.78740157499999996" bottom="0.78740157499999996" header="0.31496062000000002" footer="0.31496062000000002"/>
  <pageSetup paperSize="9" scale="98" orientation="portrait" r:id="rId1"/>
  <rowBreaks count="5" manualBreakCount="5">
    <brk id="111" min="1" max="9" man="1"/>
    <brk id="165" min="1" max="9" man="1"/>
    <brk id="219" min="1" max="9" man="1"/>
    <brk id="273" min="1" max="9" man="1"/>
    <brk id="32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INVENTARIO</vt:lpstr>
      <vt:lpstr>SEG. HOMOGENIOS - Sentido Norte</vt:lpstr>
      <vt:lpstr>SEG. HOMOGENIOS - Sentido Sul</vt:lpstr>
      <vt:lpstr>INVENTARIO!Area_de_impressao</vt:lpstr>
      <vt:lpstr>'SEG. HOMOGENIOS - Sentido Norte'!Area_de_impressao</vt:lpstr>
      <vt:lpstr>'SEG. HOMOGENIOS - Sentido Sul'!Area_de_impressao</vt:lpstr>
      <vt:lpstr>INVENTARIO!Titulos_de_impressao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Henrique Romano Salgado</cp:lastModifiedBy>
  <cp:lastPrinted>2011-08-26T14:31:38Z</cp:lastPrinted>
  <dcterms:created xsi:type="dcterms:W3CDTF">2009-11-11T12:51:47Z</dcterms:created>
  <dcterms:modified xsi:type="dcterms:W3CDTF">2011-08-26T14:35:36Z</dcterms:modified>
</cp:coreProperties>
</file>