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80" windowHeight="8580"/>
  </bookViews>
  <sheets>
    <sheet name="demonstrativo" sheetId="11" r:id="rId1"/>
  </sheets>
  <externalReferences>
    <externalReference r:id="rId2"/>
  </externalReferences>
  <definedNames>
    <definedName name="_xlnm.Print_Area" localSheetId="0">demonstrativo!$A$1:$D$132</definedName>
    <definedName name="_xlnm.Print_Titles" localSheetId="0">demonstrativo!$1:$2</definedName>
  </definedNames>
  <calcPr calcId="124519"/>
</workbook>
</file>

<file path=xl/calcChain.xml><?xml version="1.0" encoding="utf-8"?>
<calcChain xmlns="http://schemas.openxmlformats.org/spreadsheetml/2006/main">
  <c r="D93" i="11"/>
  <c r="D6"/>
  <c r="D9"/>
  <c r="D109"/>
  <c r="D112" s="1"/>
  <c r="D107"/>
  <c r="D108" s="1"/>
  <c r="D111" s="1"/>
  <c r="D101"/>
  <c r="D104" s="1"/>
  <c r="D99"/>
  <c r="D87"/>
  <c r="D90" s="1"/>
  <c r="D85"/>
  <c r="D86" s="1"/>
  <c r="D89" s="1"/>
  <c r="D79"/>
  <c r="D82" s="1"/>
  <c r="D77"/>
  <c r="D71"/>
  <c r="D74" s="1"/>
  <c r="D69"/>
  <c r="D70"/>
  <c r="D73" s="1"/>
  <c r="D62"/>
  <c r="D65" s="1"/>
  <c r="D60"/>
  <c r="D61" s="1"/>
  <c r="D64" s="1"/>
  <c r="D54"/>
  <c r="D57" s="1"/>
  <c r="D52"/>
  <c r="D53" s="1"/>
  <c r="D56" s="1"/>
  <c r="D46"/>
  <c r="D49" s="1"/>
  <c r="D44"/>
  <c r="D45" s="1"/>
  <c r="D48" s="1"/>
  <c r="D100"/>
  <c r="D103" s="1"/>
  <c r="D78"/>
  <c r="D81" s="1"/>
  <c r="D38"/>
  <c r="D41" s="1"/>
  <c r="D36"/>
  <c r="D37" s="1"/>
  <c r="D40" s="1"/>
  <c r="D28"/>
  <c r="D29" s="1"/>
  <c r="D32" s="1"/>
  <c r="D20"/>
  <c r="D21" s="1"/>
  <c r="D24" s="1"/>
  <c r="D12"/>
  <c r="D13" s="1"/>
  <c r="D16" s="1"/>
  <c r="D4"/>
  <c r="D5" s="1"/>
  <c r="D8" s="1"/>
  <c r="D30"/>
  <c r="D33" s="1"/>
  <c r="D22"/>
  <c r="D25" s="1"/>
  <c r="D14"/>
  <c r="D17" s="1"/>
  <c r="D7"/>
  <c r="D95"/>
  <c r="D96" s="1"/>
  <c r="D15" l="1"/>
  <c r="D31"/>
  <c r="D47"/>
  <c r="D63"/>
  <c r="D80"/>
  <c r="D102"/>
  <c r="D23"/>
  <c r="D39"/>
  <c r="D55"/>
  <c r="D72"/>
  <c r="D88"/>
  <c r="D110"/>
</calcChain>
</file>

<file path=xl/sharedStrings.xml><?xml version="1.0" encoding="utf-8"?>
<sst xmlns="http://schemas.openxmlformats.org/spreadsheetml/2006/main" count="263" uniqueCount="32">
  <si>
    <t>m3</t>
  </si>
  <si>
    <t>Compactação de aterro</t>
  </si>
  <si>
    <t>Espalhamento do material p/ aterro (bota-fora)</t>
  </si>
  <si>
    <t>Transp. Material c/ caminhão basculante DMT 15001 a 20000m</t>
  </si>
  <si>
    <t>TERRAPLENAGEM</t>
  </si>
  <si>
    <t>Transp. Material c/ caminhão basculante DMT acima de 20001m</t>
  </si>
  <si>
    <t>m3.km</t>
  </si>
  <si>
    <t>Qtidades</t>
  </si>
  <si>
    <t>AV. AFONSO PENA - SEG 1</t>
  </si>
  <si>
    <t>CANALETA EXPRESSA</t>
  </si>
  <si>
    <t>MARGINAL ESQUERDA</t>
  </si>
  <si>
    <t>MARGINAL DIREITA</t>
  </si>
  <si>
    <t>LOCAL ESQUERDA</t>
  </si>
  <si>
    <t>LOCAL DIREITA</t>
  </si>
  <si>
    <t>AV. AFONSO PENA - SEG 2</t>
  </si>
  <si>
    <t>RUA ANTÔNIO CAMILO</t>
  </si>
  <si>
    <t>RUA HEITOR VALENTE</t>
  </si>
  <si>
    <t>RUA NAGIB DAHER</t>
  </si>
  <si>
    <t>RUA GENERAL POLI COELHO</t>
  </si>
  <si>
    <t>AV. VITOR FERREIRA</t>
  </si>
  <si>
    <t>AV. VITOR FERREIRA - LATERAL ESQUERDA</t>
  </si>
  <si>
    <t>Fornecimento de Moledo para Aterro</t>
  </si>
  <si>
    <t>TER-5</t>
  </si>
  <si>
    <t>TER-6</t>
  </si>
  <si>
    <t>TER-12</t>
  </si>
  <si>
    <t>TER-13</t>
  </si>
  <si>
    <t>-</t>
  </si>
  <si>
    <t>Compactação de Aterro</t>
  </si>
  <si>
    <t>LOTE 2</t>
  </si>
  <si>
    <t>Remoção de Solos Moles</t>
  </si>
  <si>
    <t>TER-1</t>
  </si>
  <si>
    <t>Escavação e Carga em Material de 1ª Categoria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</si>
</sst>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.00_);_(* \(#,##0.00\);_(* &quot;-&quot;?_);_(@_)"/>
  </numFmts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21" fillId="0" borderId="14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43" fontId="22" fillId="0" borderId="16" xfId="35" applyFont="1" applyFill="1" applyBorder="1" applyAlignment="1">
      <alignment vertical="center"/>
    </xf>
    <xf numFmtId="0" fontId="21" fillId="0" borderId="17" xfId="0" applyFont="1" applyFill="1" applyBorder="1" applyAlignment="1">
      <alignment horizontal="center"/>
    </xf>
    <xf numFmtId="0" fontId="21" fillId="0" borderId="18" xfId="0" applyFont="1" applyFill="1" applyBorder="1" applyAlignment="1">
      <alignment vertical="center" wrapText="1"/>
    </xf>
    <xf numFmtId="164" fontId="21" fillId="0" borderId="19" xfId="35" applyNumberFormat="1" applyFont="1" applyFill="1" applyBorder="1" applyAlignment="1">
      <alignment vertical="center" wrapText="1"/>
    </xf>
    <xf numFmtId="164" fontId="21" fillId="0" borderId="19" xfId="35" applyNumberFormat="1" applyFont="1" applyFill="1" applyBorder="1" applyAlignment="1">
      <alignment vertical="center"/>
    </xf>
    <xf numFmtId="0" fontId="22" fillId="0" borderId="18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center" vertical="center"/>
    </xf>
    <xf numFmtId="164" fontId="22" fillId="0" borderId="19" xfId="35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/>
    </xf>
    <xf numFmtId="164" fontId="21" fillId="0" borderId="22" xfId="35" applyNumberFormat="1" applyFont="1" applyFill="1" applyBorder="1" applyAlignment="1">
      <alignment vertical="center" wrapText="1"/>
    </xf>
    <xf numFmtId="0" fontId="21" fillId="0" borderId="23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center" vertical="center"/>
    </xf>
    <xf numFmtId="164" fontId="22" fillId="0" borderId="25" xfId="35" applyNumberFormat="1" applyFont="1" applyFill="1" applyBorder="1" applyAlignment="1">
      <alignment vertical="center"/>
    </xf>
    <xf numFmtId="43" fontId="21" fillId="0" borderId="19" xfId="35" applyFont="1" applyFill="1" applyBorder="1" applyAlignment="1">
      <alignment vertical="center" wrapText="1"/>
    </xf>
    <xf numFmtId="43" fontId="21" fillId="0" borderId="22" xfId="35" applyFont="1" applyFill="1" applyBorder="1" applyAlignment="1">
      <alignment vertical="center" wrapText="1"/>
    </xf>
    <xf numFmtId="0" fontId="21" fillId="0" borderId="26" xfId="0" applyFont="1" applyFill="1" applyBorder="1" applyAlignment="1">
      <alignment horizontal="center"/>
    </xf>
    <xf numFmtId="164" fontId="21" fillId="0" borderId="28" xfId="35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/>
    </xf>
    <xf numFmtId="0" fontId="21" fillId="0" borderId="0" xfId="0" applyFont="1" applyFill="1"/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center"/>
    </xf>
    <xf numFmtId="165" fontId="21" fillId="0" borderId="0" xfId="0" applyNumberFormat="1" applyFont="1" applyFill="1"/>
    <xf numFmtId="0" fontId="21" fillId="0" borderId="18" xfId="0" applyFont="1" applyFill="1" applyBorder="1" applyAlignment="1">
      <alignment horizontal="left" vertical="center"/>
    </xf>
    <xf numFmtId="4" fontId="21" fillId="0" borderId="18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horizontal="center" vertical="center"/>
    </xf>
    <xf numFmtId="164" fontId="21" fillId="0" borderId="0" xfId="0" applyNumberFormat="1" applyFont="1" applyFill="1"/>
    <xf numFmtId="166" fontId="21" fillId="0" borderId="0" xfId="0" applyNumberFormat="1" applyFont="1" applyFill="1"/>
    <xf numFmtId="0" fontId="21" fillId="0" borderId="0" xfId="0" applyFont="1" applyFill="1" applyAlignment="1">
      <alignment horizont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ta" xfId="33" builtinId="10" customBuiltin="1"/>
    <cellStyle name="Saída" xfId="34" builtinId="21" customBuiltin="1"/>
    <cellStyle name="Separador de milhares" xfId="35" builtinId="3"/>
    <cellStyle name="Separador de milhares 2" xfId="36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dro%20de%20Distribui&#231;&#227;o_L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RIBUIÇÃO"/>
    </sheetNames>
    <sheetDataSet>
      <sheetData sheetId="0">
        <row r="11">
          <cell r="D11">
            <v>8287.36</v>
          </cell>
        </row>
        <row r="12">
          <cell r="D12">
            <v>1405.06</v>
          </cell>
        </row>
        <row r="13">
          <cell r="D13">
            <v>2544.2399999999998</v>
          </cell>
        </row>
        <row r="14">
          <cell r="D14">
            <v>15251.62</v>
          </cell>
        </row>
        <row r="15">
          <cell r="D15">
            <v>2394.1999999999998</v>
          </cell>
        </row>
        <row r="16">
          <cell r="D16">
            <v>21894.13</v>
          </cell>
        </row>
        <row r="17">
          <cell r="D17">
            <v>5485.02</v>
          </cell>
        </row>
        <row r="18">
          <cell r="D18">
            <v>943.37</v>
          </cell>
        </row>
        <row r="19">
          <cell r="D19">
            <v>5741.35</v>
          </cell>
        </row>
        <row r="20">
          <cell r="D20">
            <v>924.79</v>
          </cell>
        </row>
        <row r="21">
          <cell r="D21">
            <v>3614.14</v>
          </cell>
        </row>
        <row r="22">
          <cell r="D22">
            <v>70.069999999999993</v>
          </cell>
        </row>
        <row r="23">
          <cell r="D23">
            <v>8256.58</v>
          </cell>
        </row>
        <row r="24">
          <cell r="D24">
            <v>250.1</v>
          </cell>
        </row>
        <row r="25">
          <cell r="D25">
            <v>2629.85</v>
          </cell>
        </row>
        <row r="26">
          <cell r="D26">
            <v>4.03</v>
          </cell>
        </row>
        <row r="27">
          <cell r="D27">
            <v>2231.98</v>
          </cell>
        </row>
        <row r="28">
          <cell r="D28">
            <v>87.33</v>
          </cell>
        </row>
        <row r="29">
          <cell r="D29">
            <v>1665.83</v>
          </cell>
        </row>
        <row r="30">
          <cell r="D30">
            <v>24.19</v>
          </cell>
        </row>
        <row r="31">
          <cell r="D31">
            <v>4438.3</v>
          </cell>
        </row>
        <row r="32">
          <cell r="D32">
            <v>36.5</v>
          </cell>
        </row>
        <row r="33">
          <cell r="D33">
            <v>34020.230000000003</v>
          </cell>
        </row>
        <row r="34">
          <cell r="D34">
            <v>3616.94</v>
          </cell>
        </row>
        <row r="35">
          <cell r="D35">
            <v>99.98</v>
          </cell>
        </row>
        <row r="36">
          <cell r="D36">
            <v>3292.69</v>
          </cell>
        </row>
        <row r="37">
          <cell r="D37">
            <v>49.54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"/>
  <sheetViews>
    <sheetView showGridLines="0" tabSelected="1" zoomScale="70" zoomScaleNormal="70" zoomScaleSheetLayoutView="100" workbookViewId="0">
      <selection activeCell="A12" sqref="A12"/>
    </sheetView>
  </sheetViews>
  <sheetFormatPr defaultRowHeight="22.5" customHeight="1"/>
  <cols>
    <col min="1" max="1" width="21.42578125" style="39" customWidth="1"/>
    <col min="2" max="2" width="114.28515625" style="25" customWidth="1"/>
    <col min="3" max="3" width="9.140625" style="25" bestFit="1" customWidth="1"/>
    <col min="4" max="4" width="28.5703125" style="25" customWidth="1"/>
    <col min="5" max="5" width="11.28515625" style="25" bestFit="1" customWidth="1"/>
    <col min="6" max="16384" width="9.140625" style="25"/>
  </cols>
  <sheetData>
    <row r="1" spans="1:5" ht="22.5" customHeight="1" thickBot="1">
      <c r="A1" s="24" t="s">
        <v>28</v>
      </c>
      <c r="B1" s="24"/>
      <c r="C1" s="24"/>
      <c r="D1" s="24"/>
    </row>
    <row r="2" spans="1:5" ht="22.5" customHeight="1" thickBot="1">
      <c r="A2" s="26">
        <v>2</v>
      </c>
      <c r="B2" s="27" t="s">
        <v>4</v>
      </c>
      <c r="C2" s="28"/>
      <c r="D2" s="29" t="s">
        <v>7</v>
      </c>
    </row>
    <row r="3" spans="1:5" ht="22.5" customHeight="1">
      <c r="A3" s="1"/>
      <c r="B3" s="2" t="s">
        <v>9</v>
      </c>
      <c r="C3" s="3"/>
      <c r="D3" s="4"/>
    </row>
    <row r="4" spans="1:5" ht="22.5" customHeight="1">
      <c r="A4" s="5" t="s">
        <v>30</v>
      </c>
      <c r="B4" s="6" t="s">
        <v>31</v>
      </c>
      <c r="C4" s="13" t="s">
        <v>0</v>
      </c>
      <c r="D4" s="7">
        <f>[1]DISTRIBUIÇÃO!$D$11</f>
        <v>8287.36</v>
      </c>
      <c r="E4" s="30"/>
    </row>
    <row r="5" spans="1:5" ht="22.5" customHeight="1">
      <c r="A5" s="5" t="s">
        <v>22</v>
      </c>
      <c r="B5" s="6" t="s">
        <v>2</v>
      </c>
      <c r="C5" s="13" t="s">
        <v>0</v>
      </c>
      <c r="D5" s="7">
        <f>D4</f>
        <v>8287.36</v>
      </c>
    </row>
    <row r="6" spans="1:5" ht="22.5" customHeight="1">
      <c r="A6" s="5" t="s">
        <v>26</v>
      </c>
      <c r="B6" s="6" t="s">
        <v>21</v>
      </c>
      <c r="C6" s="13" t="s">
        <v>0</v>
      </c>
      <c r="D6" s="7">
        <f>[1]DISTRIBUIÇÃO!$D$12</f>
        <v>1405.06</v>
      </c>
    </row>
    <row r="7" spans="1:5" ht="22.5" customHeight="1">
      <c r="A7" s="5" t="s">
        <v>23</v>
      </c>
      <c r="B7" s="6" t="s">
        <v>27</v>
      </c>
      <c r="C7" s="13" t="s">
        <v>0</v>
      </c>
      <c r="D7" s="7">
        <f>D6/1.3</f>
        <v>1080.8153846153846</v>
      </c>
    </row>
    <row r="8" spans="1:5" ht="22.5" customHeight="1">
      <c r="A8" s="5" t="s">
        <v>24</v>
      </c>
      <c r="B8" s="6" t="s">
        <v>3</v>
      </c>
      <c r="C8" s="13" t="s">
        <v>0</v>
      </c>
      <c r="D8" s="7">
        <f>D5*1.3</f>
        <v>10773.568000000001</v>
      </c>
    </row>
    <row r="9" spans="1:5" ht="22.5" customHeight="1">
      <c r="A9" s="5" t="s">
        <v>25</v>
      </c>
      <c r="B9" s="6" t="s">
        <v>5</v>
      </c>
      <c r="C9" s="13" t="s">
        <v>6</v>
      </c>
      <c r="D9" s="7">
        <f>D6*21*1.3</f>
        <v>38358.137999999999</v>
      </c>
    </row>
    <row r="10" spans="1:5" ht="22.5" customHeight="1">
      <c r="A10" s="5"/>
      <c r="B10" s="31"/>
      <c r="C10" s="32"/>
      <c r="D10" s="8"/>
    </row>
    <row r="11" spans="1:5" ht="22.5" customHeight="1">
      <c r="A11" s="5"/>
      <c r="B11" s="9" t="s">
        <v>10</v>
      </c>
      <c r="C11" s="10"/>
      <c r="D11" s="11"/>
    </row>
    <row r="12" spans="1:5" ht="22.5" customHeight="1">
      <c r="A12" s="5" t="s">
        <v>30</v>
      </c>
      <c r="B12" s="6" t="s">
        <v>31</v>
      </c>
      <c r="C12" s="13" t="s">
        <v>0</v>
      </c>
      <c r="D12" s="7">
        <f>[1]DISTRIBUIÇÃO!$D$13</f>
        <v>2544.2399999999998</v>
      </c>
    </row>
    <row r="13" spans="1:5" ht="22.5" customHeight="1">
      <c r="A13" s="5" t="s">
        <v>22</v>
      </c>
      <c r="B13" s="6" t="s">
        <v>2</v>
      </c>
      <c r="C13" s="13" t="s">
        <v>0</v>
      </c>
      <c r="D13" s="7">
        <f>D12</f>
        <v>2544.2399999999998</v>
      </c>
    </row>
    <row r="14" spans="1:5" ht="22.5" customHeight="1">
      <c r="A14" s="5" t="s">
        <v>26</v>
      </c>
      <c r="B14" s="6" t="s">
        <v>21</v>
      </c>
      <c r="C14" s="13" t="s">
        <v>0</v>
      </c>
      <c r="D14" s="7">
        <f>[1]DISTRIBUIÇÃO!$D$14</f>
        <v>15251.62</v>
      </c>
    </row>
    <row r="15" spans="1:5" ht="22.5" customHeight="1">
      <c r="A15" s="5" t="s">
        <v>23</v>
      </c>
      <c r="B15" s="6" t="s">
        <v>27</v>
      </c>
      <c r="C15" s="13" t="s">
        <v>0</v>
      </c>
      <c r="D15" s="7">
        <f>D14/1.3</f>
        <v>11732.015384615384</v>
      </c>
    </row>
    <row r="16" spans="1:5" ht="22.5" customHeight="1">
      <c r="A16" s="5" t="s">
        <v>24</v>
      </c>
      <c r="B16" s="6" t="s">
        <v>3</v>
      </c>
      <c r="C16" s="13" t="s">
        <v>0</v>
      </c>
      <c r="D16" s="7">
        <f>D13*1.3</f>
        <v>3307.5119999999997</v>
      </c>
    </row>
    <row r="17" spans="1:4" ht="22.5" customHeight="1">
      <c r="A17" s="5" t="s">
        <v>25</v>
      </c>
      <c r="B17" s="6" t="s">
        <v>5</v>
      </c>
      <c r="C17" s="13" t="s">
        <v>6</v>
      </c>
      <c r="D17" s="7">
        <f>D14*21*1.3</f>
        <v>416369.22600000002</v>
      </c>
    </row>
    <row r="18" spans="1:4" ht="22.5" customHeight="1">
      <c r="A18" s="5"/>
      <c r="B18" s="31"/>
      <c r="C18" s="32"/>
      <c r="D18" s="8"/>
    </row>
    <row r="19" spans="1:4" ht="22.5" customHeight="1">
      <c r="A19" s="5"/>
      <c r="B19" s="9" t="s">
        <v>11</v>
      </c>
      <c r="C19" s="10"/>
      <c r="D19" s="11"/>
    </row>
    <row r="20" spans="1:4" ht="22.5" customHeight="1">
      <c r="A20" s="5" t="s">
        <v>30</v>
      </c>
      <c r="B20" s="6" t="s">
        <v>31</v>
      </c>
      <c r="C20" s="13" t="s">
        <v>0</v>
      </c>
      <c r="D20" s="7">
        <f>[1]DISTRIBUIÇÃO!$D$15</f>
        <v>2394.1999999999998</v>
      </c>
    </row>
    <row r="21" spans="1:4" ht="22.5" customHeight="1">
      <c r="A21" s="5" t="s">
        <v>22</v>
      </c>
      <c r="B21" s="6" t="s">
        <v>2</v>
      </c>
      <c r="C21" s="13" t="s">
        <v>0</v>
      </c>
      <c r="D21" s="7">
        <f>D20</f>
        <v>2394.1999999999998</v>
      </c>
    </row>
    <row r="22" spans="1:4" ht="22.5" customHeight="1">
      <c r="A22" s="5" t="s">
        <v>26</v>
      </c>
      <c r="B22" s="6" t="s">
        <v>21</v>
      </c>
      <c r="C22" s="13" t="s">
        <v>0</v>
      </c>
      <c r="D22" s="7">
        <f>[1]DISTRIBUIÇÃO!$D$16</f>
        <v>21894.13</v>
      </c>
    </row>
    <row r="23" spans="1:4" ht="22.5" customHeight="1">
      <c r="A23" s="5" t="s">
        <v>23</v>
      </c>
      <c r="B23" s="6" t="s">
        <v>27</v>
      </c>
      <c r="C23" s="13" t="s">
        <v>0</v>
      </c>
      <c r="D23" s="7">
        <f>D22/1.3</f>
        <v>16841.638461538463</v>
      </c>
    </row>
    <row r="24" spans="1:4" ht="22.5" customHeight="1">
      <c r="A24" s="5" t="s">
        <v>24</v>
      </c>
      <c r="B24" s="6" t="s">
        <v>3</v>
      </c>
      <c r="C24" s="13" t="s">
        <v>0</v>
      </c>
      <c r="D24" s="7">
        <f>D21*1.3</f>
        <v>3112.46</v>
      </c>
    </row>
    <row r="25" spans="1:4" ht="22.5" customHeight="1">
      <c r="A25" s="5" t="s">
        <v>25</v>
      </c>
      <c r="B25" s="6" t="s">
        <v>5</v>
      </c>
      <c r="C25" s="13" t="s">
        <v>6</v>
      </c>
      <c r="D25" s="7">
        <f>D22*21*1.3</f>
        <v>597709.74900000007</v>
      </c>
    </row>
    <row r="26" spans="1:4" ht="22.5" customHeight="1">
      <c r="A26" s="5"/>
      <c r="B26" s="12"/>
      <c r="C26" s="13"/>
      <c r="D26" s="8"/>
    </row>
    <row r="27" spans="1:4" ht="22.5" customHeight="1">
      <c r="A27" s="5"/>
      <c r="B27" s="9" t="s">
        <v>12</v>
      </c>
      <c r="C27" s="10"/>
      <c r="D27" s="11"/>
    </row>
    <row r="28" spans="1:4" ht="22.5" customHeight="1">
      <c r="A28" s="5" t="s">
        <v>30</v>
      </c>
      <c r="B28" s="6" t="s">
        <v>31</v>
      </c>
      <c r="C28" s="13" t="s">
        <v>0</v>
      </c>
      <c r="D28" s="7">
        <f>[1]DISTRIBUIÇÃO!$D$17</f>
        <v>5485.02</v>
      </c>
    </row>
    <row r="29" spans="1:4" ht="22.5" customHeight="1">
      <c r="A29" s="5" t="s">
        <v>22</v>
      </c>
      <c r="B29" s="6" t="s">
        <v>2</v>
      </c>
      <c r="C29" s="13" t="s">
        <v>0</v>
      </c>
      <c r="D29" s="7">
        <f>D28</f>
        <v>5485.02</v>
      </c>
    </row>
    <row r="30" spans="1:4" ht="22.5" customHeight="1">
      <c r="A30" s="5" t="s">
        <v>26</v>
      </c>
      <c r="B30" s="6" t="s">
        <v>21</v>
      </c>
      <c r="C30" s="13" t="s">
        <v>0</v>
      </c>
      <c r="D30" s="7">
        <f>[1]DISTRIBUIÇÃO!$D$18</f>
        <v>943.37</v>
      </c>
    </row>
    <row r="31" spans="1:4" ht="22.5" customHeight="1">
      <c r="A31" s="5" t="s">
        <v>23</v>
      </c>
      <c r="B31" s="6" t="s">
        <v>27</v>
      </c>
      <c r="C31" s="13" t="s">
        <v>0</v>
      </c>
      <c r="D31" s="7">
        <f>D30/1.3</f>
        <v>725.66923076923069</v>
      </c>
    </row>
    <row r="32" spans="1:4" ht="22.5" customHeight="1">
      <c r="A32" s="5" t="s">
        <v>24</v>
      </c>
      <c r="B32" s="6" t="s">
        <v>3</v>
      </c>
      <c r="C32" s="13" t="s">
        <v>0</v>
      </c>
      <c r="D32" s="7">
        <f>D29*1.3</f>
        <v>7130.5260000000007</v>
      </c>
    </row>
    <row r="33" spans="1:4" ht="22.5" customHeight="1">
      <c r="A33" s="5" t="s">
        <v>25</v>
      </c>
      <c r="B33" s="6" t="s">
        <v>5</v>
      </c>
      <c r="C33" s="13" t="s">
        <v>6</v>
      </c>
      <c r="D33" s="7">
        <f>D30*21*1.3</f>
        <v>25754.001</v>
      </c>
    </row>
    <row r="34" spans="1:4" ht="22.5" customHeight="1">
      <c r="A34" s="5"/>
      <c r="B34" s="12"/>
      <c r="C34" s="13"/>
      <c r="D34" s="8"/>
    </row>
    <row r="35" spans="1:4" ht="22.5" customHeight="1">
      <c r="A35" s="5"/>
      <c r="B35" s="9" t="s">
        <v>13</v>
      </c>
      <c r="C35" s="10"/>
      <c r="D35" s="11"/>
    </row>
    <row r="36" spans="1:4" ht="22.5" customHeight="1">
      <c r="A36" s="5" t="s">
        <v>30</v>
      </c>
      <c r="B36" s="6" t="s">
        <v>31</v>
      </c>
      <c r="C36" s="13" t="s">
        <v>0</v>
      </c>
      <c r="D36" s="7">
        <f>[1]DISTRIBUIÇÃO!$D$19</f>
        <v>5741.35</v>
      </c>
    </row>
    <row r="37" spans="1:4" ht="22.5" customHeight="1">
      <c r="A37" s="5" t="s">
        <v>22</v>
      </c>
      <c r="B37" s="6" t="s">
        <v>2</v>
      </c>
      <c r="C37" s="13" t="s">
        <v>0</v>
      </c>
      <c r="D37" s="7">
        <f>D36</f>
        <v>5741.35</v>
      </c>
    </row>
    <row r="38" spans="1:4" ht="22.5" customHeight="1">
      <c r="A38" s="5" t="s">
        <v>26</v>
      </c>
      <c r="B38" s="6" t="s">
        <v>21</v>
      </c>
      <c r="C38" s="13" t="s">
        <v>0</v>
      </c>
      <c r="D38" s="7">
        <f>[1]DISTRIBUIÇÃO!$D$20</f>
        <v>924.79</v>
      </c>
    </row>
    <row r="39" spans="1:4" ht="22.5" customHeight="1">
      <c r="A39" s="5" t="s">
        <v>23</v>
      </c>
      <c r="B39" s="6" t="s">
        <v>27</v>
      </c>
      <c r="C39" s="13" t="s">
        <v>0</v>
      </c>
      <c r="D39" s="7">
        <f>D38/1.3</f>
        <v>711.37692307692305</v>
      </c>
    </row>
    <row r="40" spans="1:4" ht="22.5" customHeight="1">
      <c r="A40" s="5" t="s">
        <v>24</v>
      </c>
      <c r="B40" s="6" t="s">
        <v>3</v>
      </c>
      <c r="C40" s="13" t="s">
        <v>0</v>
      </c>
      <c r="D40" s="7">
        <f>D37*1.3</f>
        <v>7463.755000000001</v>
      </c>
    </row>
    <row r="41" spans="1:4" ht="22.5" customHeight="1">
      <c r="A41" s="5" t="s">
        <v>25</v>
      </c>
      <c r="B41" s="6" t="s">
        <v>5</v>
      </c>
      <c r="C41" s="13" t="s">
        <v>6</v>
      </c>
      <c r="D41" s="7">
        <f>D38*21*1.3</f>
        <v>25246.767</v>
      </c>
    </row>
    <row r="42" spans="1:4" ht="22.5" customHeight="1">
      <c r="A42" s="5"/>
      <c r="B42" s="12"/>
      <c r="C42" s="13"/>
      <c r="D42" s="8"/>
    </row>
    <row r="43" spans="1:4" ht="22.5" customHeight="1">
      <c r="A43" s="5"/>
      <c r="B43" s="9" t="s">
        <v>8</v>
      </c>
      <c r="C43" s="10"/>
      <c r="D43" s="11"/>
    </row>
    <row r="44" spans="1:4" ht="22.5" customHeight="1">
      <c r="A44" s="5" t="s">
        <v>30</v>
      </c>
      <c r="B44" s="6" t="s">
        <v>31</v>
      </c>
      <c r="C44" s="13" t="s">
        <v>0</v>
      </c>
      <c r="D44" s="7">
        <f>[1]DISTRIBUIÇÃO!$D$21</f>
        <v>3614.14</v>
      </c>
    </row>
    <row r="45" spans="1:4" ht="22.5" customHeight="1">
      <c r="A45" s="5" t="s">
        <v>22</v>
      </c>
      <c r="B45" s="6" t="s">
        <v>2</v>
      </c>
      <c r="C45" s="13" t="s">
        <v>0</v>
      </c>
      <c r="D45" s="7">
        <f>D44</f>
        <v>3614.14</v>
      </c>
    </row>
    <row r="46" spans="1:4" ht="22.5" customHeight="1">
      <c r="A46" s="5" t="s">
        <v>26</v>
      </c>
      <c r="B46" s="6" t="s">
        <v>21</v>
      </c>
      <c r="C46" s="13" t="s">
        <v>0</v>
      </c>
      <c r="D46" s="7">
        <f>[1]DISTRIBUIÇÃO!$D$22</f>
        <v>70.069999999999993</v>
      </c>
    </row>
    <row r="47" spans="1:4" ht="22.5" customHeight="1">
      <c r="A47" s="5" t="s">
        <v>23</v>
      </c>
      <c r="B47" s="6" t="s">
        <v>27</v>
      </c>
      <c r="C47" s="13" t="s">
        <v>0</v>
      </c>
      <c r="D47" s="7">
        <f>D46/1.3</f>
        <v>53.899999999999991</v>
      </c>
    </row>
    <row r="48" spans="1:4" ht="22.5" customHeight="1">
      <c r="A48" s="5" t="s">
        <v>24</v>
      </c>
      <c r="B48" s="6" t="s">
        <v>3</v>
      </c>
      <c r="C48" s="13" t="s">
        <v>0</v>
      </c>
      <c r="D48" s="7">
        <f>D45*1.3</f>
        <v>4698.3819999999996</v>
      </c>
    </row>
    <row r="49" spans="1:4" ht="22.5" customHeight="1">
      <c r="A49" s="5" t="s">
        <v>25</v>
      </c>
      <c r="B49" s="6" t="s">
        <v>5</v>
      </c>
      <c r="C49" s="13" t="s">
        <v>6</v>
      </c>
      <c r="D49" s="7">
        <f>D46*21*1.3</f>
        <v>1912.9109999999998</v>
      </c>
    </row>
    <row r="50" spans="1:4" ht="22.5" customHeight="1">
      <c r="A50" s="5"/>
      <c r="B50" s="31"/>
      <c r="C50" s="32"/>
      <c r="D50" s="8"/>
    </row>
    <row r="51" spans="1:4" ht="22.5" customHeight="1">
      <c r="A51" s="5"/>
      <c r="B51" s="9" t="s">
        <v>14</v>
      </c>
      <c r="C51" s="10"/>
      <c r="D51" s="11"/>
    </row>
    <row r="52" spans="1:4" ht="22.5" customHeight="1">
      <c r="A52" s="5" t="s">
        <v>30</v>
      </c>
      <c r="B52" s="6" t="s">
        <v>31</v>
      </c>
      <c r="C52" s="13" t="s">
        <v>0</v>
      </c>
      <c r="D52" s="7">
        <f>[1]DISTRIBUIÇÃO!$D$23</f>
        <v>8256.58</v>
      </c>
    </row>
    <row r="53" spans="1:4" ht="22.5" customHeight="1">
      <c r="A53" s="5" t="s">
        <v>22</v>
      </c>
      <c r="B53" s="6" t="s">
        <v>2</v>
      </c>
      <c r="C53" s="13" t="s">
        <v>0</v>
      </c>
      <c r="D53" s="7">
        <f>D52</f>
        <v>8256.58</v>
      </c>
    </row>
    <row r="54" spans="1:4" ht="22.5" customHeight="1">
      <c r="A54" s="5" t="s">
        <v>26</v>
      </c>
      <c r="B54" s="6" t="s">
        <v>21</v>
      </c>
      <c r="C54" s="13" t="s">
        <v>0</v>
      </c>
      <c r="D54" s="7">
        <f>[1]DISTRIBUIÇÃO!$D$24</f>
        <v>250.1</v>
      </c>
    </row>
    <row r="55" spans="1:4" ht="22.5" customHeight="1">
      <c r="A55" s="5" t="s">
        <v>23</v>
      </c>
      <c r="B55" s="6" t="s">
        <v>27</v>
      </c>
      <c r="C55" s="13" t="s">
        <v>0</v>
      </c>
      <c r="D55" s="7">
        <f>D54/1.3</f>
        <v>192.38461538461539</v>
      </c>
    </row>
    <row r="56" spans="1:4" ht="22.5" customHeight="1">
      <c r="A56" s="5" t="s">
        <v>24</v>
      </c>
      <c r="B56" s="6" t="s">
        <v>3</v>
      </c>
      <c r="C56" s="13" t="s">
        <v>0</v>
      </c>
      <c r="D56" s="7">
        <f>D53*1.3</f>
        <v>10733.554</v>
      </c>
    </row>
    <row r="57" spans="1:4" ht="22.5" customHeight="1">
      <c r="A57" s="5" t="s">
        <v>25</v>
      </c>
      <c r="B57" s="6" t="s">
        <v>5</v>
      </c>
      <c r="C57" s="13" t="s">
        <v>6</v>
      </c>
      <c r="D57" s="7">
        <f>D54*21*1.3</f>
        <v>6827.73</v>
      </c>
    </row>
    <row r="58" spans="1:4" ht="22.5" customHeight="1">
      <c r="A58" s="5"/>
      <c r="B58" s="12"/>
      <c r="C58" s="13"/>
      <c r="D58" s="8"/>
    </row>
    <row r="59" spans="1:4" ht="22.5" customHeight="1">
      <c r="A59" s="5"/>
      <c r="B59" s="9" t="s">
        <v>15</v>
      </c>
      <c r="C59" s="10"/>
      <c r="D59" s="11"/>
    </row>
    <row r="60" spans="1:4" ht="22.5" customHeight="1">
      <c r="A60" s="5" t="s">
        <v>30</v>
      </c>
      <c r="B60" s="6" t="s">
        <v>31</v>
      </c>
      <c r="C60" s="13" t="s">
        <v>0</v>
      </c>
      <c r="D60" s="7">
        <f>[1]DISTRIBUIÇÃO!$D$25</f>
        <v>2629.85</v>
      </c>
    </row>
    <row r="61" spans="1:4" ht="22.5" customHeight="1">
      <c r="A61" s="5" t="s">
        <v>22</v>
      </c>
      <c r="B61" s="6" t="s">
        <v>2</v>
      </c>
      <c r="C61" s="13" t="s">
        <v>0</v>
      </c>
      <c r="D61" s="7">
        <f>D60</f>
        <v>2629.85</v>
      </c>
    </row>
    <row r="62" spans="1:4" ht="22.5" customHeight="1">
      <c r="A62" s="5" t="s">
        <v>26</v>
      </c>
      <c r="B62" s="6" t="s">
        <v>21</v>
      </c>
      <c r="C62" s="13" t="s">
        <v>0</v>
      </c>
      <c r="D62" s="7">
        <f>[1]DISTRIBUIÇÃO!$D$26</f>
        <v>4.03</v>
      </c>
    </row>
    <row r="63" spans="1:4" ht="22.5" customHeight="1">
      <c r="A63" s="5" t="s">
        <v>23</v>
      </c>
      <c r="B63" s="6" t="s">
        <v>27</v>
      </c>
      <c r="C63" s="13" t="s">
        <v>0</v>
      </c>
      <c r="D63" s="7">
        <f>D62/1.3</f>
        <v>3.1</v>
      </c>
    </row>
    <row r="64" spans="1:4" ht="22.5" customHeight="1">
      <c r="A64" s="5" t="s">
        <v>24</v>
      </c>
      <c r="B64" s="6" t="s">
        <v>3</v>
      </c>
      <c r="C64" s="13" t="s">
        <v>0</v>
      </c>
      <c r="D64" s="7">
        <f>D61*1.3</f>
        <v>3418.8049999999998</v>
      </c>
    </row>
    <row r="65" spans="1:4" ht="22.5" customHeight="1">
      <c r="A65" s="5" t="s">
        <v>25</v>
      </c>
      <c r="B65" s="6" t="s">
        <v>5</v>
      </c>
      <c r="C65" s="13" t="s">
        <v>6</v>
      </c>
      <c r="D65" s="7">
        <f>D62*21*1.3</f>
        <v>110.01900000000002</v>
      </c>
    </row>
    <row r="66" spans="1:4" ht="22.5" customHeight="1">
      <c r="A66" s="22"/>
      <c r="B66" s="33"/>
      <c r="C66" s="34"/>
      <c r="D66" s="23"/>
    </row>
    <row r="67" spans="1:4" ht="22.5" customHeight="1" thickBot="1">
      <c r="A67" s="14"/>
      <c r="B67" s="35"/>
      <c r="C67" s="36"/>
      <c r="D67" s="15"/>
    </row>
    <row r="68" spans="1:4" ht="22.5" customHeight="1">
      <c r="A68" s="16"/>
      <c r="B68" s="17" t="s">
        <v>16</v>
      </c>
      <c r="C68" s="18"/>
      <c r="D68" s="19"/>
    </row>
    <row r="69" spans="1:4" ht="22.5" customHeight="1">
      <c r="A69" s="5" t="s">
        <v>30</v>
      </c>
      <c r="B69" s="6" t="s">
        <v>31</v>
      </c>
      <c r="C69" s="13" t="s">
        <v>0</v>
      </c>
      <c r="D69" s="7">
        <f>[1]DISTRIBUIÇÃO!$D$27</f>
        <v>2231.98</v>
      </c>
    </row>
    <row r="70" spans="1:4" ht="22.5" customHeight="1">
      <c r="A70" s="5" t="s">
        <v>22</v>
      </c>
      <c r="B70" s="6" t="s">
        <v>2</v>
      </c>
      <c r="C70" s="13" t="s">
        <v>0</v>
      </c>
      <c r="D70" s="7">
        <f>D69</f>
        <v>2231.98</v>
      </c>
    </row>
    <row r="71" spans="1:4" ht="22.5" customHeight="1">
      <c r="A71" s="5" t="s">
        <v>26</v>
      </c>
      <c r="B71" s="6" t="s">
        <v>21</v>
      </c>
      <c r="C71" s="13" t="s">
        <v>0</v>
      </c>
      <c r="D71" s="7">
        <f>[1]DISTRIBUIÇÃO!$D$28</f>
        <v>87.33</v>
      </c>
    </row>
    <row r="72" spans="1:4" ht="22.5" customHeight="1">
      <c r="A72" s="5" t="s">
        <v>23</v>
      </c>
      <c r="B72" s="6" t="s">
        <v>1</v>
      </c>
      <c r="C72" s="13" t="s">
        <v>0</v>
      </c>
      <c r="D72" s="7">
        <f>D71/1.3</f>
        <v>67.176923076923075</v>
      </c>
    </row>
    <row r="73" spans="1:4" ht="22.5" customHeight="1">
      <c r="A73" s="5" t="s">
        <v>24</v>
      </c>
      <c r="B73" s="6" t="s">
        <v>3</v>
      </c>
      <c r="C73" s="13" t="s">
        <v>0</v>
      </c>
      <c r="D73" s="7">
        <f>D70*1.3</f>
        <v>2901.5740000000001</v>
      </c>
    </row>
    <row r="74" spans="1:4" ht="22.5" customHeight="1">
      <c r="A74" s="5" t="s">
        <v>25</v>
      </c>
      <c r="B74" s="6" t="s">
        <v>5</v>
      </c>
      <c r="C74" s="13" t="s">
        <v>6</v>
      </c>
      <c r="D74" s="7">
        <f>D71*21*1.3</f>
        <v>2384.1090000000004</v>
      </c>
    </row>
    <row r="75" spans="1:4" ht="22.5" customHeight="1">
      <c r="A75" s="5"/>
      <c r="B75" s="6"/>
      <c r="C75" s="13"/>
      <c r="D75" s="7"/>
    </row>
    <row r="76" spans="1:4" ht="22.5" customHeight="1">
      <c r="A76" s="5"/>
      <c r="B76" s="9" t="s">
        <v>17</v>
      </c>
      <c r="C76" s="10"/>
      <c r="D76" s="11"/>
    </row>
    <row r="77" spans="1:4" ht="22.5" customHeight="1">
      <c r="A77" s="5" t="s">
        <v>30</v>
      </c>
      <c r="B77" s="6" t="s">
        <v>31</v>
      </c>
      <c r="C77" s="13" t="s">
        <v>0</v>
      </c>
      <c r="D77" s="7">
        <f>[1]DISTRIBUIÇÃO!$D$29</f>
        <v>1665.83</v>
      </c>
    </row>
    <row r="78" spans="1:4" ht="22.5" customHeight="1">
      <c r="A78" s="5" t="s">
        <v>22</v>
      </c>
      <c r="B78" s="6" t="s">
        <v>2</v>
      </c>
      <c r="C78" s="13" t="s">
        <v>0</v>
      </c>
      <c r="D78" s="7">
        <f>D77</f>
        <v>1665.83</v>
      </c>
    </row>
    <row r="79" spans="1:4" ht="22.5" customHeight="1">
      <c r="A79" s="5" t="s">
        <v>26</v>
      </c>
      <c r="B79" s="6" t="s">
        <v>21</v>
      </c>
      <c r="C79" s="13" t="s">
        <v>0</v>
      </c>
      <c r="D79" s="7">
        <f>[1]DISTRIBUIÇÃO!$D$30</f>
        <v>24.19</v>
      </c>
    </row>
    <row r="80" spans="1:4" ht="22.5" customHeight="1">
      <c r="A80" s="5" t="s">
        <v>23</v>
      </c>
      <c r="B80" s="6" t="s">
        <v>27</v>
      </c>
      <c r="C80" s="13" t="s">
        <v>0</v>
      </c>
      <c r="D80" s="7">
        <f>D79/1.3</f>
        <v>18.607692307692307</v>
      </c>
    </row>
    <row r="81" spans="1:5" ht="22.5" customHeight="1">
      <c r="A81" s="5" t="s">
        <v>24</v>
      </c>
      <c r="B81" s="6" t="s">
        <v>3</v>
      </c>
      <c r="C81" s="13" t="s">
        <v>0</v>
      </c>
      <c r="D81" s="7">
        <f>D78*1.3</f>
        <v>2165.5790000000002</v>
      </c>
    </row>
    <row r="82" spans="1:5" ht="22.5" customHeight="1">
      <c r="A82" s="5" t="s">
        <v>25</v>
      </c>
      <c r="B82" s="6" t="s">
        <v>5</v>
      </c>
      <c r="C82" s="13" t="s">
        <v>6</v>
      </c>
      <c r="D82" s="7">
        <f>D79*21*1.3</f>
        <v>660.38700000000006</v>
      </c>
    </row>
    <row r="83" spans="1:5" ht="22.5" customHeight="1">
      <c r="A83" s="5"/>
      <c r="B83" s="6"/>
      <c r="C83" s="13"/>
      <c r="D83" s="7"/>
    </row>
    <row r="84" spans="1:5" ht="22.5" customHeight="1">
      <c r="A84" s="5"/>
      <c r="B84" s="9" t="s">
        <v>18</v>
      </c>
      <c r="C84" s="10"/>
      <c r="D84" s="11"/>
    </row>
    <row r="85" spans="1:5" ht="22.5" customHeight="1">
      <c r="A85" s="5" t="s">
        <v>30</v>
      </c>
      <c r="B85" s="6" t="s">
        <v>31</v>
      </c>
      <c r="C85" s="13" t="s">
        <v>0</v>
      </c>
      <c r="D85" s="7">
        <f>[1]DISTRIBUIÇÃO!$D$31</f>
        <v>4438.3</v>
      </c>
    </row>
    <row r="86" spans="1:5" ht="22.5" customHeight="1">
      <c r="A86" s="5" t="s">
        <v>22</v>
      </c>
      <c r="B86" s="6" t="s">
        <v>2</v>
      </c>
      <c r="C86" s="13" t="s">
        <v>0</v>
      </c>
      <c r="D86" s="7">
        <f>D85</f>
        <v>4438.3</v>
      </c>
    </row>
    <row r="87" spans="1:5" ht="22.5" customHeight="1">
      <c r="A87" s="5" t="s">
        <v>26</v>
      </c>
      <c r="B87" s="6" t="s">
        <v>21</v>
      </c>
      <c r="C87" s="13" t="s">
        <v>0</v>
      </c>
      <c r="D87" s="7">
        <f>[1]DISTRIBUIÇÃO!$D$32</f>
        <v>36.5</v>
      </c>
    </row>
    <row r="88" spans="1:5" ht="22.5" customHeight="1">
      <c r="A88" s="5" t="s">
        <v>23</v>
      </c>
      <c r="B88" s="6" t="s">
        <v>27</v>
      </c>
      <c r="C88" s="13" t="s">
        <v>0</v>
      </c>
      <c r="D88" s="7">
        <f>D87/1.3</f>
        <v>28.076923076923077</v>
      </c>
    </row>
    <row r="89" spans="1:5" ht="22.5" customHeight="1">
      <c r="A89" s="5" t="s">
        <v>24</v>
      </c>
      <c r="B89" s="6" t="s">
        <v>3</v>
      </c>
      <c r="C89" s="13" t="s">
        <v>0</v>
      </c>
      <c r="D89" s="7">
        <f>D86*1.3</f>
        <v>5769.7900000000009</v>
      </c>
    </row>
    <row r="90" spans="1:5" ht="22.5" customHeight="1">
      <c r="A90" s="5" t="s">
        <v>25</v>
      </c>
      <c r="B90" s="6" t="s">
        <v>5</v>
      </c>
      <c r="C90" s="13" t="s">
        <v>6</v>
      </c>
      <c r="D90" s="7">
        <f>D87*21*1.3</f>
        <v>996.45</v>
      </c>
    </row>
    <row r="91" spans="1:5" ht="22.5" customHeight="1">
      <c r="A91" s="5"/>
      <c r="B91" s="6"/>
      <c r="C91" s="13"/>
      <c r="D91" s="7"/>
    </row>
    <row r="92" spans="1:5" ht="22.5" customHeight="1">
      <c r="A92" s="5"/>
      <c r="B92" s="9" t="s">
        <v>19</v>
      </c>
      <c r="C92" s="10"/>
      <c r="D92" s="11"/>
      <c r="E92" s="37"/>
    </row>
    <row r="93" spans="1:5" ht="22.5" customHeight="1">
      <c r="A93" s="5" t="s">
        <v>30</v>
      </c>
      <c r="B93" s="6" t="s">
        <v>31</v>
      </c>
      <c r="C93" s="13" t="s">
        <v>0</v>
      </c>
      <c r="D93" s="7">
        <f>[1]DISTRIBUIÇÃO!$D$33-D94</f>
        <v>28917.195500000002</v>
      </c>
      <c r="E93" s="37"/>
    </row>
    <row r="94" spans="1:5" ht="22.5" customHeight="1">
      <c r="A94" s="5" t="s">
        <v>26</v>
      </c>
      <c r="B94" s="6" t="s">
        <v>29</v>
      </c>
      <c r="C94" s="13" t="s">
        <v>0</v>
      </c>
      <c r="D94" s="7">
        <v>5103.0344999999998</v>
      </c>
    </row>
    <row r="95" spans="1:5" ht="22.5" customHeight="1">
      <c r="A95" s="5" t="s">
        <v>22</v>
      </c>
      <c r="B95" s="6" t="s">
        <v>2</v>
      </c>
      <c r="C95" s="13" t="s">
        <v>0</v>
      </c>
      <c r="D95" s="7">
        <f>D93+D94</f>
        <v>34020.230000000003</v>
      </c>
    </row>
    <row r="96" spans="1:5" ht="22.5" customHeight="1">
      <c r="A96" s="5" t="s">
        <v>24</v>
      </c>
      <c r="B96" s="6" t="s">
        <v>3</v>
      </c>
      <c r="C96" s="13" t="s">
        <v>0</v>
      </c>
      <c r="D96" s="7">
        <f>D95*1.3</f>
        <v>44226.299000000006</v>
      </c>
    </row>
    <row r="97" spans="1:5" ht="22.5" customHeight="1">
      <c r="A97" s="5"/>
      <c r="B97" s="6"/>
      <c r="C97" s="13"/>
      <c r="D97" s="7"/>
    </row>
    <row r="98" spans="1:5" ht="22.5" customHeight="1">
      <c r="A98" s="5"/>
      <c r="B98" s="9" t="s">
        <v>20</v>
      </c>
      <c r="C98" s="10"/>
      <c r="D98" s="11"/>
    </row>
    <row r="99" spans="1:5" ht="22.5" customHeight="1">
      <c r="A99" s="5" t="s">
        <v>30</v>
      </c>
      <c r="B99" s="6" t="s">
        <v>31</v>
      </c>
      <c r="C99" s="13" t="s">
        <v>0</v>
      </c>
      <c r="D99" s="7">
        <f>[1]DISTRIBUIÇÃO!$D$34</f>
        <v>3616.94</v>
      </c>
    </row>
    <row r="100" spans="1:5" ht="22.5" customHeight="1">
      <c r="A100" s="5" t="s">
        <v>22</v>
      </c>
      <c r="B100" s="6" t="s">
        <v>2</v>
      </c>
      <c r="C100" s="13" t="s">
        <v>0</v>
      </c>
      <c r="D100" s="7">
        <f>D99</f>
        <v>3616.94</v>
      </c>
    </row>
    <row r="101" spans="1:5" ht="22.5" customHeight="1">
      <c r="A101" s="5" t="s">
        <v>26</v>
      </c>
      <c r="B101" s="6" t="s">
        <v>21</v>
      </c>
      <c r="C101" s="13" t="s">
        <v>0</v>
      </c>
      <c r="D101" s="7">
        <f>[1]DISTRIBUIÇÃO!$D$35</f>
        <v>99.98</v>
      </c>
    </row>
    <row r="102" spans="1:5" ht="22.5" customHeight="1">
      <c r="A102" s="5" t="s">
        <v>23</v>
      </c>
      <c r="B102" s="6" t="s">
        <v>27</v>
      </c>
      <c r="C102" s="13" t="s">
        <v>0</v>
      </c>
      <c r="D102" s="7">
        <f>D101/1.3</f>
        <v>76.907692307692315</v>
      </c>
    </row>
    <row r="103" spans="1:5" ht="22.5" customHeight="1">
      <c r="A103" s="5" t="s">
        <v>24</v>
      </c>
      <c r="B103" s="6" t="s">
        <v>3</v>
      </c>
      <c r="C103" s="13" t="s">
        <v>0</v>
      </c>
      <c r="D103" s="7">
        <f>D100*1.3</f>
        <v>4702.0219999999999</v>
      </c>
    </row>
    <row r="104" spans="1:5" ht="22.5" customHeight="1">
      <c r="A104" s="5" t="s">
        <v>25</v>
      </c>
      <c r="B104" s="6" t="s">
        <v>5</v>
      </c>
      <c r="C104" s="13" t="s">
        <v>6</v>
      </c>
      <c r="D104" s="7">
        <f>D101*21*1.3</f>
        <v>2729.4540000000002</v>
      </c>
    </row>
    <row r="105" spans="1:5" ht="22.5" customHeight="1">
      <c r="A105" s="5"/>
      <c r="B105" s="6"/>
      <c r="C105" s="13"/>
      <c r="D105" s="7"/>
    </row>
    <row r="106" spans="1:5" ht="22.5" customHeight="1">
      <c r="A106" s="5"/>
      <c r="B106" s="9" t="s">
        <v>20</v>
      </c>
      <c r="C106" s="10"/>
      <c r="D106" s="11"/>
    </row>
    <row r="107" spans="1:5" ht="22.5" customHeight="1">
      <c r="A107" s="5" t="s">
        <v>30</v>
      </c>
      <c r="B107" s="6" t="s">
        <v>31</v>
      </c>
      <c r="C107" s="13" t="s">
        <v>0</v>
      </c>
      <c r="D107" s="7">
        <f>[1]DISTRIBUIÇÃO!$D$36</f>
        <v>3292.69</v>
      </c>
    </row>
    <row r="108" spans="1:5" ht="22.5" customHeight="1">
      <c r="A108" s="5" t="s">
        <v>22</v>
      </c>
      <c r="B108" s="6" t="s">
        <v>2</v>
      </c>
      <c r="C108" s="13" t="s">
        <v>0</v>
      </c>
      <c r="D108" s="7">
        <f>D107</f>
        <v>3292.69</v>
      </c>
    </row>
    <row r="109" spans="1:5" ht="22.5" customHeight="1">
      <c r="A109" s="5" t="s">
        <v>26</v>
      </c>
      <c r="B109" s="6" t="s">
        <v>21</v>
      </c>
      <c r="C109" s="13" t="s">
        <v>0</v>
      </c>
      <c r="D109" s="7">
        <f>[1]DISTRIBUIÇÃO!$D$37</f>
        <v>49.54</v>
      </c>
    </row>
    <row r="110" spans="1:5" ht="22.5" customHeight="1">
      <c r="A110" s="5" t="s">
        <v>23</v>
      </c>
      <c r="B110" s="6" t="s">
        <v>27</v>
      </c>
      <c r="C110" s="13" t="s">
        <v>0</v>
      </c>
      <c r="D110" s="7">
        <f>D109/1.3</f>
        <v>38.107692307692304</v>
      </c>
    </row>
    <row r="111" spans="1:5" ht="22.5" customHeight="1">
      <c r="A111" s="5" t="s">
        <v>24</v>
      </c>
      <c r="B111" s="6" t="s">
        <v>3</v>
      </c>
      <c r="C111" s="13" t="s">
        <v>0</v>
      </c>
      <c r="D111" s="7">
        <f>D108*1.3</f>
        <v>4280.4970000000003</v>
      </c>
    </row>
    <row r="112" spans="1:5" ht="22.5" customHeight="1">
      <c r="A112" s="5" t="s">
        <v>25</v>
      </c>
      <c r="B112" s="6" t="s">
        <v>5</v>
      </c>
      <c r="C112" s="13" t="s">
        <v>6</v>
      </c>
      <c r="D112" s="7">
        <f>D109*21*1.3</f>
        <v>1352.442</v>
      </c>
      <c r="E112" s="38"/>
    </row>
    <row r="113" spans="1:4" ht="22.5" customHeight="1">
      <c r="A113" s="5"/>
      <c r="B113" s="6"/>
      <c r="C113" s="13"/>
      <c r="D113" s="20"/>
    </row>
    <row r="114" spans="1:4" ht="22.5" customHeight="1">
      <c r="A114" s="5"/>
      <c r="B114" s="6"/>
      <c r="C114" s="13"/>
      <c r="D114" s="20"/>
    </row>
    <row r="115" spans="1:4" ht="22.5" customHeight="1">
      <c r="A115" s="5"/>
      <c r="B115" s="6"/>
      <c r="C115" s="13"/>
      <c r="D115" s="20"/>
    </row>
    <row r="116" spans="1:4" ht="22.5" customHeight="1">
      <c r="A116" s="5"/>
      <c r="B116" s="6"/>
      <c r="C116" s="13"/>
      <c r="D116" s="20"/>
    </row>
    <row r="117" spans="1:4" ht="22.5" customHeight="1">
      <c r="A117" s="5"/>
      <c r="B117" s="6"/>
      <c r="C117" s="13"/>
      <c r="D117" s="20"/>
    </row>
    <row r="118" spans="1:4" ht="22.5" customHeight="1">
      <c r="A118" s="5"/>
      <c r="B118" s="6"/>
      <c r="C118" s="13"/>
      <c r="D118" s="20"/>
    </row>
    <row r="119" spans="1:4" ht="22.5" customHeight="1">
      <c r="A119" s="5"/>
      <c r="B119" s="6"/>
      <c r="C119" s="13"/>
      <c r="D119" s="20"/>
    </row>
    <row r="120" spans="1:4" ht="22.5" customHeight="1">
      <c r="A120" s="5"/>
      <c r="B120" s="6"/>
      <c r="C120" s="13"/>
      <c r="D120" s="20"/>
    </row>
    <row r="121" spans="1:4" ht="22.5" customHeight="1">
      <c r="A121" s="5"/>
      <c r="B121" s="6"/>
      <c r="C121" s="13"/>
      <c r="D121" s="20"/>
    </row>
    <row r="122" spans="1:4" ht="22.5" customHeight="1">
      <c r="A122" s="5"/>
      <c r="B122" s="6"/>
      <c r="C122" s="13"/>
      <c r="D122" s="20"/>
    </row>
    <row r="123" spans="1:4" ht="22.5" customHeight="1">
      <c r="A123" s="5"/>
      <c r="B123" s="6"/>
      <c r="C123" s="13"/>
      <c r="D123" s="20"/>
    </row>
    <row r="124" spans="1:4" ht="22.5" customHeight="1">
      <c r="A124" s="5"/>
      <c r="B124" s="6"/>
      <c r="C124" s="13"/>
      <c r="D124" s="20"/>
    </row>
    <row r="125" spans="1:4" ht="22.5" customHeight="1">
      <c r="A125" s="5"/>
      <c r="B125" s="6"/>
      <c r="C125" s="13"/>
      <c r="D125" s="20"/>
    </row>
    <row r="126" spans="1:4" ht="22.5" customHeight="1">
      <c r="A126" s="5"/>
      <c r="B126" s="6"/>
      <c r="C126" s="13"/>
      <c r="D126" s="20"/>
    </row>
    <row r="127" spans="1:4" ht="22.5" customHeight="1">
      <c r="A127" s="5"/>
      <c r="B127" s="6"/>
      <c r="C127" s="13"/>
      <c r="D127" s="20"/>
    </row>
    <row r="128" spans="1:4" ht="22.5" customHeight="1">
      <c r="A128" s="5"/>
      <c r="B128" s="6"/>
      <c r="C128" s="13"/>
      <c r="D128" s="20"/>
    </row>
    <row r="129" spans="1:4" ht="22.5" customHeight="1">
      <c r="A129" s="5"/>
      <c r="B129" s="6"/>
      <c r="C129" s="13"/>
      <c r="D129" s="20"/>
    </row>
    <row r="130" spans="1:4" ht="22.5" customHeight="1">
      <c r="A130" s="5"/>
      <c r="B130" s="6"/>
      <c r="C130" s="13"/>
      <c r="D130" s="20"/>
    </row>
    <row r="131" spans="1:4" ht="22.5" customHeight="1">
      <c r="A131" s="5"/>
      <c r="B131" s="6"/>
      <c r="C131" s="13"/>
      <c r="D131" s="20"/>
    </row>
    <row r="132" spans="1:4" ht="22.5" customHeight="1" thickBot="1">
      <c r="A132" s="14"/>
      <c r="B132" s="35"/>
      <c r="C132" s="36"/>
      <c r="D132" s="21"/>
    </row>
  </sheetData>
  <mergeCells count="1">
    <mergeCell ref="A1:D1"/>
  </mergeCells>
  <pageMargins left="0.78740157480314965" right="0.39370078740157483" top="0.98425196850393704" bottom="0.39370078740157483" header="0.51181102362204722" footer="0.11811023622047245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demonstrativo</vt:lpstr>
      <vt:lpstr>demonstrativo!Area_de_impressao</vt:lpstr>
      <vt:lpstr>demonstrativo!Titulos_de_impressao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cpiedade</dc:creator>
  <cp:lastModifiedBy>Fabiano</cp:lastModifiedBy>
  <cp:lastPrinted>2011-08-24T16:53:27Z</cp:lastPrinted>
  <dcterms:created xsi:type="dcterms:W3CDTF">2009-11-12T10:50:07Z</dcterms:created>
  <dcterms:modified xsi:type="dcterms:W3CDTF">2011-08-24T16:54:17Z</dcterms:modified>
</cp:coreProperties>
</file>