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7125" tabRatio="869"/>
  </bookViews>
  <sheets>
    <sheet name="INVENTARIO" sheetId="1" r:id="rId1"/>
    <sheet name="SEG. HOMOGENIOS - Sentido Norte" sheetId="6" r:id="rId2"/>
    <sheet name="SEG. HOMOGENIOS - Sentido Sul" sheetId="5" r:id="rId3"/>
  </sheets>
  <definedNames>
    <definedName name="_xlnm.Print_Area" localSheetId="0">INVENTARIO!$A$1:$AB$100</definedName>
    <definedName name="_xlnm.Print_Area" localSheetId="1">'SEG. HOMOGENIOS - Sentido Norte'!$A$72:$I$358</definedName>
    <definedName name="_xlnm.Print_Area" localSheetId="2">'SEG. HOMOGENIOS - Sentido Sul'!$A$69:$I$337</definedName>
    <definedName name="_xlnm.Print_Titles" localSheetId="0">INVENTARIO!$1:$9</definedName>
  </definedNames>
  <calcPr calcId="124519"/>
</workbook>
</file>

<file path=xl/calcChain.xml><?xml version="1.0" encoding="utf-8"?>
<calcChain xmlns="http://schemas.openxmlformats.org/spreadsheetml/2006/main">
  <c r="AE50" i="1"/>
  <c r="AL50"/>
  <c r="AK50"/>
  <c r="AJ50"/>
  <c r="AI50"/>
  <c r="AH50"/>
  <c r="AG50"/>
  <c r="AF50"/>
  <c r="AD50"/>
  <c r="AL44"/>
  <c r="AK44"/>
  <c r="AJ44"/>
  <c r="AI44"/>
  <c r="AH44"/>
  <c r="AG44"/>
  <c r="AF44"/>
  <c r="AE44"/>
  <c r="AD49"/>
  <c r="AC49"/>
  <c r="AE42"/>
  <c r="AL42"/>
  <c r="AK42"/>
  <c r="AJ42"/>
  <c r="AI42"/>
  <c r="AH42"/>
  <c r="AG42"/>
  <c r="AF42"/>
  <c r="AL41"/>
  <c r="AK41"/>
  <c r="AJ41"/>
  <c r="AI41"/>
  <c r="AH41"/>
  <c r="AG41"/>
  <c r="AF41"/>
  <c r="AE41"/>
  <c r="AL38"/>
  <c r="AK38"/>
  <c r="AJ38"/>
  <c r="AI38"/>
  <c r="AH38"/>
  <c r="AG38"/>
  <c r="AF38"/>
  <c r="AE38"/>
  <c r="AL36"/>
  <c r="AK36"/>
  <c r="AJ36"/>
  <c r="AI36"/>
  <c r="AH36"/>
  <c r="AG36"/>
  <c r="AF36"/>
  <c r="AE36"/>
  <c r="AL31"/>
  <c r="AK31"/>
  <c r="AJ31"/>
  <c r="AI31"/>
  <c r="AH31"/>
  <c r="AG31"/>
  <c r="AF31"/>
  <c r="AE31"/>
  <c r="AE28"/>
  <c r="AL28"/>
  <c r="AK28"/>
  <c r="AJ28"/>
  <c r="AI28"/>
  <c r="AH28"/>
  <c r="AG28"/>
  <c r="AF28"/>
  <c r="AE26"/>
  <c r="AL26"/>
  <c r="AK26"/>
  <c r="AJ26"/>
  <c r="AI26"/>
  <c r="AH26"/>
  <c r="AG26"/>
  <c r="AF26"/>
  <c r="AE23"/>
  <c r="AL23"/>
  <c r="AK23"/>
  <c r="AJ23"/>
  <c r="AI23"/>
  <c r="AH23"/>
  <c r="AG23"/>
  <c r="AF23"/>
  <c r="AE21"/>
  <c r="AE18"/>
  <c r="AL21"/>
  <c r="AK21"/>
  <c r="AJ21"/>
  <c r="AI21"/>
  <c r="AH21"/>
  <c r="AG21"/>
  <c r="AF21"/>
  <c r="AL18"/>
  <c r="AK18"/>
  <c r="AJ18"/>
  <c r="AI18"/>
  <c r="AH18"/>
  <c r="AG18"/>
  <c r="AF18"/>
  <c r="AL17"/>
  <c r="AK17"/>
  <c r="AJ17"/>
  <c r="AI17"/>
  <c r="AH17"/>
  <c r="AG17"/>
  <c r="AF17"/>
  <c r="AE17"/>
  <c r="AD20"/>
  <c r="AC20"/>
  <c r="AL14"/>
  <c r="AK14"/>
  <c r="AJ14"/>
  <c r="AI14"/>
  <c r="AH14"/>
  <c r="AG14"/>
  <c r="AF14"/>
  <c r="AE14"/>
  <c r="AK10"/>
  <c r="AL10"/>
  <c r="AJ10"/>
  <c r="AI10"/>
  <c r="AF10"/>
  <c r="AG10"/>
  <c r="AH10"/>
  <c r="AE10"/>
  <c r="AC10"/>
  <c r="AC56"/>
  <c r="AC11"/>
  <c r="AC57"/>
  <c r="AC12"/>
  <c r="AC58"/>
  <c r="AC13"/>
  <c r="AC59"/>
  <c r="AC14"/>
  <c r="AC60"/>
  <c r="AC15"/>
  <c r="AC61"/>
  <c r="AC16"/>
  <c r="AC62"/>
  <c r="AC17"/>
  <c r="AC63"/>
  <c r="AC18"/>
  <c r="AC64"/>
  <c r="AC19"/>
  <c r="AC65"/>
  <c r="AC66"/>
  <c r="AC21"/>
  <c r="AC67"/>
  <c r="AC22"/>
  <c r="AC68"/>
  <c r="AC23"/>
  <c r="AC69"/>
  <c r="AC24"/>
  <c r="AC70"/>
  <c r="AC25"/>
  <c r="AC71"/>
  <c r="AC26"/>
  <c r="AC72"/>
  <c r="AC27"/>
  <c r="AC73"/>
  <c r="AC28"/>
  <c r="AC74"/>
  <c r="AC29"/>
  <c r="AC75"/>
  <c r="AC30"/>
  <c r="AC76"/>
  <c r="AC31"/>
  <c r="AC77"/>
  <c r="AC32"/>
  <c r="AC78"/>
  <c r="AC33"/>
  <c r="AC79"/>
  <c r="AC34"/>
  <c r="AC80"/>
  <c r="AC35"/>
  <c r="AC81"/>
  <c r="AC36"/>
  <c r="AC82"/>
  <c r="AC37"/>
  <c r="AC83"/>
  <c r="AC38"/>
  <c r="AC84"/>
  <c r="AC39"/>
  <c r="AC85"/>
  <c r="AC40"/>
  <c r="AC86"/>
  <c r="AC41"/>
  <c r="AC87"/>
  <c r="AC42"/>
  <c r="AC88"/>
  <c r="AC43"/>
  <c r="AC89"/>
  <c r="AC44"/>
  <c r="AC90"/>
  <c r="AC45"/>
  <c r="AC91"/>
  <c r="AC46"/>
  <c r="AC92"/>
  <c r="AC47"/>
  <c r="AC93"/>
  <c r="AC48"/>
  <c r="AC94"/>
  <c r="AC95"/>
  <c r="AC50"/>
  <c r="AC96"/>
  <c r="AC51"/>
  <c r="AC97"/>
  <c r="AC52"/>
  <c r="AC98"/>
  <c r="AC53"/>
  <c r="AC99"/>
  <c r="AC54"/>
  <c r="AC100"/>
  <c r="AC55"/>
  <c r="C49" i="6" l="1"/>
  <c r="C48"/>
  <c r="C50"/>
  <c r="C48" i="5"/>
  <c r="C47"/>
  <c r="C49"/>
  <c r="G69" i="6" l="1"/>
  <c r="G68"/>
  <c r="G67"/>
  <c r="G66"/>
  <c r="G65"/>
  <c r="G64"/>
  <c r="G63"/>
  <c r="G62"/>
  <c r="G61"/>
  <c r="G60"/>
  <c r="G58"/>
  <c r="G59"/>
  <c r="G57"/>
  <c r="G56"/>
  <c r="G55"/>
  <c r="G54"/>
  <c r="F54"/>
  <c r="F55"/>
  <c r="C69"/>
  <c r="C56"/>
  <c r="C57"/>
  <c r="C58"/>
  <c r="C59"/>
  <c r="C60"/>
  <c r="C61"/>
  <c r="C62"/>
  <c r="C63"/>
  <c r="C64"/>
  <c r="C65"/>
  <c r="C66"/>
  <c r="C67"/>
  <c r="C68"/>
  <c r="C55"/>
  <c r="F54" i="5"/>
  <c r="F55"/>
  <c r="F56"/>
  <c r="F57"/>
  <c r="F58"/>
  <c r="F59"/>
  <c r="F60"/>
  <c r="F61"/>
  <c r="F62"/>
  <c r="F63"/>
  <c r="F64"/>
  <c r="F65"/>
  <c r="F66"/>
  <c r="F67"/>
  <c r="F53"/>
  <c r="G53" s="1"/>
  <c r="F56" i="6"/>
  <c r="F57"/>
  <c r="F58"/>
  <c r="F59"/>
  <c r="F60"/>
  <c r="F61"/>
  <c r="F62"/>
  <c r="F63"/>
  <c r="F64"/>
  <c r="F65"/>
  <c r="F66"/>
  <c r="F67"/>
  <c r="F68"/>
  <c r="F69"/>
  <c r="F1" i="5"/>
  <c r="E95" i="6"/>
  <c r="F352" l="1"/>
  <c r="H352" s="1"/>
  <c r="F334"/>
  <c r="H334" s="1"/>
  <c r="F316"/>
  <c r="H316" s="1"/>
  <c r="F298"/>
  <c r="H298" s="1"/>
  <c r="F279"/>
  <c r="H279" s="1"/>
  <c r="F95"/>
  <c r="H95" s="1"/>
  <c r="F81"/>
  <c r="E349"/>
  <c r="E348"/>
  <c r="F348" s="1"/>
  <c r="A348"/>
  <c r="A349" s="1"/>
  <c r="A350" s="1"/>
  <c r="A351" s="1"/>
  <c r="A352" s="1"/>
  <c r="A353" s="1"/>
  <c r="A354" s="1"/>
  <c r="E347"/>
  <c r="E331"/>
  <c r="E330"/>
  <c r="F330" s="1"/>
  <c r="A330"/>
  <c r="A331" s="1"/>
  <c r="A332" s="1"/>
  <c r="A333" s="1"/>
  <c r="A334" s="1"/>
  <c r="A335" s="1"/>
  <c r="A336" s="1"/>
  <c r="E329"/>
  <c r="F329" s="1"/>
  <c r="E313"/>
  <c r="E312"/>
  <c r="A312"/>
  <c r="A313" s="1"/>
  <c r="A314" s="1"/>
  <c r="A315" s="1"/>
  <c r="A316" s="1"/>
  <c r="A317" s="1"/>
  <c r="A318" s="1"/>
  <c r="E311"/>
  <c r="E295"/>
  <c r="E294"/>
  <c r="F294" s="1"/>
  <c r="A294"/>
  <c r="A295" s="1"/>
  <c r="A296" s="1"/>
  <c r="A297" s="1"/>
  <c r="A298" s="1"/>
  <c r="A299" s="1"/>
  <c r="A300" s="1"/>
  <c r="E293"/>
  <c r="F293" s="1"/>
  <c r="E277"/>
  <c r="E276"/>
  <c r="A276"/>
  <c r="A277" s="1"/>
  <c r="A278" s="1"/>
  <c r="A279" s="1"/>
  <c r="A280" s="1"/>
  <c r="A281" s="1"/>
  <c r="A282" s="1"/>
  <c r="E275"/>
  <c r="E259"/>
  <c r="E258"/>
  <c r="A258"/>
  <c r="A259" s="1"/>
  <c r="A260" s="1"/>
  <c r="A261" s="1"/>
  <c r="A262" s="1"/>
  <c r="A263" s="1"/>
  <c r="A264" s="1"/>
  <c r="E257"/>
  <c r="G54" i="5"/>
  <c r="G55"/>
  <c r="G56"/>
  <c r="G57"/>
  <c r="G58"/>
  <c r="G59"/>
  <c r="G60"/>
  <c r="G61"/>
  <c r="G62"/>
  <c r="G63"/>
  <c r="G64"/>
  <c r="G65"/>
  <c r="G66"/>
  <c r="G67"/>
  <c r="F78"/>
  <c r="F132"/>
  <c r="F151"/>
  <c r="F169"/>
  <c r="H169" s="1"/>
  <c r="F186"/>
  <c r="H186" s="1"/>
  <c r="F205"/>
  <c r="H205" s="1"/>
  <c r="F222"/>
  <c r="H222" s="1"/>
  <c r="F241"/>
  <c r="H241" s="1"/>
  <c r="F258"/>
  <c r="H258" s="1"/>
  <c r="F277"/>
  <c r="H277" s="1"/>
  <c r="F294"/>
  <c r="H294" s="1"/>
  <c r="F313"/>
  <c r="H313" s="1"/>
  <c r="F330"/>
  <c r="H330" s="1"/>
  <c r="E327"/>
  <c r="E328"/>
  <c r="F328" s="1"/>
  <c r="H328" s="1"/>
  <c r="E326"/>
  <c r="E309"/>
  <c r="E310"/>
  <c r="F310" s="1"/>
  <c r="H310" s="1"/>
  <c r="E308"/>
  <c r="E291"/>
  <c r="E292"/>
  <c r="F292" s="1"/>
  <c r="H292" s="1"/>
  <c r="E290"/>
  <c r="E273"/>
  <c r="E274"/>
  <c r="F274" s="1"/>
  <c r="H274" s="1"/>
  <c r="E272"/>
  <c r="F272" s="1"/>
  <c r="H272" s="1"/>
  <c r="E255"/>
  <c r="E256"/>
  <c r="F256" s="1"/>
  <c r="H256" s="1"/>
  <c r="E254"/>
  <c r="E237"/>
  <c r="F237" s="1"/>
  <c r="H237" s="1"/>
  <c r="E238"/>
  <c r="F238" s="1"/>
  <c r="H238" s="1"/>
  <c r="E236"/>
  <c r="F236" s="1"/>
  <c r="H236" s="1"/>
  <c r="E219"/>
  <c r="F219" s="1"/>
  <c r="H219" s="1"/>
  <c r="E220"/>
  <c r="F220" s="1"/>
  <c r="H220" s="1"/>
  <c r="E218"/>
  <c r="F218" s="1"/>
  <c r="H218" s="1"/>
  <c r="E201"/>
  <c r="F201" s="1"/>
  <c r="H201" s="1"/>
  <c r="E202"/>
  <c r="F202" s="1"/>
  <c r="H202" s="1"/>
  <c r="E200"/>
  <c r="F200" s="1"/>
  <c r="H200" s="1"/>
  <c r="E183"/>
  <c r="F183" s="1"/>
  <c r="H183" s="1"/>
  <c r="E184"/>
  <c r="F184" s="1"/>
  <c r="H184" s="1"/>
  <c r="E182"/>
  <c r="F182" s="1"/>
  <c r="H182" s="1"/>
  <c r="E165"/>
  <c r="F165" s="1"/>
  <c r="H165" s="1"/>
  <c r="E166"/>
  <c r="F166" s="1"/>
  <c r="H166" s="1"/>
  <c r="E164"/>
  <c r="F164" s="1"/>
  <c r="H164" s="1"/>
  <c r="E147"/>
  <c r="E148"/>
  <c r="E146"/>
  <c r="E129"/>
  <c r="E130"/>
  <c r="E128"/>
  <c r="E111"/>
  <c r="E112"/>
  <c r="E110"/>
  <c r="E93"/>
  <c r="E94"/>
  <c r="E92"/>
  <c r="E75"/>
  <c r="E76"/>
  <c r="E74"/>
  <c r="F74" s="1"/>
  <c r="F1" i="6"/>
  <c r="D19" s="1"/>
  <c r="A327" i="5"/>
  <c r="A328" s="1"/>
  <c r="A329" s="1"/>
  <c r="A330" s="1"/>
  <c r="A331" s="1"/>
  <c r="A332" s="1"/>
  <c r="A333" s="1"/>
  <c r="A309"/>
  <c r="A310" s="1"/>
  <c r="A311" s="1"/>
  <c r="A312" s="1"/>
  <c r="A313" s="1"/>
  <c r="A314" s="1"/>
  <c r="A315" s="1"/>
  <c r="A291"/>
  <c r="A292" s="1"/>
  <c r="A293" s="1"/>
  <c r="A294" s="1"/>
  <c r="A295" s="1"/>
  <c r="A296" s="1"/>
  <c r="A297" s="1"/>
  <c r="A273"/>
  <c r="A274" s="1"/>
  <c r="A275" s="1"/>
  <c r="A276" s="1"/>
  <c r="A277" s="1"/>
  <c r="A278" s="1"/>
  <c r="A279" s="1"/>
  <c r="A255"/>
  <c r="A256" s="1"/>
  <c r="A257" s="1"/>
  <c r="A258" s="1"/>
  <c r="A259" s="1"/>
  <c r="A260" s="1"/>
  <c r="A261" s="1"/>
  <c r="A237"/>
  <c r="A238" s="1"/>
  <c r="A239" s="1"/>
  <c r="A240" s="1"/>
  <c r="A241" s="1"/>
  <c r="A242" s="1"/>
  <c r="A243" s="1"/>
  <c r="A219"/>
  <c r="A220" s="1"/>
  <c r="A221" s="1"/>
  <c r="A222" s="1"/>
  <c r="A223" s="1"/>
  <c r="A224" s="1"/>
  <c r="A225" s="1"/>
  <c r="A201"/>
  <c r="A202" s="1"/>
  <c r="A203" s="1"/>
  <c r="A204" s="1"/>
  <c r="A205" s="1"/>
  <c r="A206" s="1"/>
  <c r="A207" s="1"/>
  <c r="A183"/>
  <c r="A184" s="1"/>
  <c r="A185" s="1"/>
  <c r="A186" s="1"/>
  <c r="A187" s="1"/>
  <c r="A188" s="1"/>
  <c r="A189" s="1"/>
  <c r="A165"/>
  <c r="A166" s="1"/>
  <c r="A167" s="1"/>
  <c r="A168" s="1"/>
  <c r="A169" s="1"/>
  <c r="A170" s="1"/>
  <c r="A171" s="1"/>
  <c r="D4"/>
  <c r="F333" l="1"/>
  <c r="H333" s="1"/>
  <c r="F331"/>
  <c r="H331" s="1"/>
  <c r="F326"/>
  <c r="H326" s="1"/>
  <c r="F327"/>
  <c r="H327" s="1"/>
  <c r="F329"/>
  <c r="H329" s="1"/>
  <c r="F332"/>
  <c r="H332" s="1"/>
  <c r="F311"/>
  <c r="H311" s="1"/>
  <c r="F314"/>
  <c r="H314" s="1"/>
  <c r="F312"/>
  <c r="H312" s="1"/>
  <c r="F308"/>
  <c r="H308" s="1"/>
  <c r="F309"/>
  <c r="H309" s="1"/>
  <c r="F315"/>
  <c r="H315" s="1"/>
  <c r="F297"/>
  <c r="H297" s="1"/>
  <c r="F295"/>
  <c r="H295" s="1"/>
  <c r="F290"/>
  <c r="H290" s="1"/>
  <c r="F291"/>
  <c r="H291" s="1"/>
  <c r="F293"/>
  <c r="H293" s="1"/>
  <c r="F296"/>
  <c r="H296" s="1"/>
  <c r="F275"/>
  <c r="H275" s="1"/>
  <c r="F278"/>
  <c r="H278" s="1"/>
  <c r="F276"/>
  <c r="H276" s="1"/>
  <c r="F273"/>
  <c r="H273" s="1"/>
  <c r="F279"/>
  <c r="H279" s="1"/>
  <c r="F261"/>
  <c r="H261" s="1"/>
  <c r="F259"/>
  <c r="H259" s="1"/>
  <c r="F254"/>
  <c r="H254" s="1"/>
  <c r="F255"/>
  <c r="H255" s="1"/>
  <c r="F257"/>
  <c r="H257" s="1"/>
  <c r="F260"/>
  <c r="H260" s="1"/>
  <c r="F239"/>
  <c r="H239" s="1"/>
  <c r="F242"/>
  <c r="H242" s="1"/>
  <c r="F240"/>
  <c r="H240" s="1"/>
  <c r="F243"/>
  <c r="H243" s="1"/>
  <c r="F225"/>
  <c r="H225" s="1"/>
  <c r="F223"/>
  <c r="H223" s="1"/>
  <c r="F221"/>
  <c r="H221" s="1"/>
  <c r="F224"/>
  <c r="H224" s="1"/>
  <c r="F203"/>
  <c r="H203" s="1"/>
  <c r="F206"/>
  <c r="H206" s="1"/>
  <c r="F204"/>
  <c r="H204" s="1"/>
  <c r="F207"/>
  <c r="H207" s="1"/>
  <c r="F189"/>
  <c r="H189" s="1"/>
  <c r="F187"/>
  <c r="H187" s="1"/>
  <c r="F185"/>
  <c r="H185" s="1"/>
  <c r="F188"/>
  <c r="H188" s="1"/>
  <c r="F167"/>
  <c r="H167" s="1"/>
  <c r="F170"/>
  <c r="H170" s="1"/>
  <c r="F168"/>
  <c r="H168" s="1"/>
  <c r="F171"/>
  <c r="H171" s="1"/>
  <c r="F149"/>
  <c r="F152"/>
  <c r="F150"/>
  <c r="F153"/>
  <c r="F131"/>
  <c r="F133"/>
  <c r="F135"/>
  <c r="F134"/>
  <c r="F350" i="6"/>
  <c r="H350" s="1"/>
  <c r="F353"/>
  <c r="H353" s="1"/>
  <c r="F351"/>
  <c r="H351" s="1"/>
  <c r="F354"/>
  <c r="H354" s="1"/>
  <c r="F332"/>
  <c r="H332" s="1"/>
  <c r="F335"/>
  <c r="H335" s="1"/>
  <c r="F333"/>
  <c r="H333" s="1"/>
  <c r="F336"/>
  <c r="H336" s="1"/>
  <c r="F314"/>
  <c r="H314" s="1"/>
  <c r="F317"/>
  <c r="H317" s="1"/>
  <c r="F315"/>
  <c r="H315" s="1"/>
  <c r="F318"/>
  <c r="H318" s="1"/>
  <c r="F296"/>
  <c r="H296" s="1"/>
  <c r="F299"/>
  <c r="H299" s="1"/>
  <c r="F297"/>
  <c r="H297" s="1"/>
  <c r="F300"/>
  <c r="H300" s="1"/>
  <c r="F282"/>
  <c r="H282" s="1"/>
  <c r="F280"/>
  <c r="H280" s="1"/>
  <c r="F278"/>
  <c r="H278" s="1"/>
  <c r="F281"/>
  <c r="H281" s="1"/>
  <c r="F261"/>
  <c r="H261" s="1"/>
  <c r="F263"/>
  <c r="H263" s="1"/>
  <c r="F260"/>
  <c r="H260" s="1"/>
  <c r="F262"/>
  <c r="H262" s="1"/>
  <c r="F264"/>
  <c r="H264" s="1"/>
  <c r="H348"/>
  <c r="F347"/>
  <c r="H347" s="1"/>
  <c r="H355" s="1"/>
  <c r="H69" s="1"/>
  <c r="F349"/>
  <c r="H349" s="1"/>
  <c r="H329"/>
  <c r="H330"/>
  <c r="F331"/>
  <c r="H331" s="1"/>
  <c r="H337" s="1"/>
  <c r="H68" s="1"/>
  <c r="F313"/>
  <c r="H313" s="1"/>
  <c r="F311"/>
  <c r="H311" s="1"/>
  <c r="H319" s="1"/>
  <c r="H67" s="1"/>
  <c r="F312"/>
  <c r="H312" s="1"/>
  <c r="H293"/>
  <c r="H294"/>
  <c r="F295"/>
  <c r="H295" s="1"/>
  <c r="H301" s="1"/>
  <c r="H66" s="1"/>
  <c r="F277"/>
  <c r="H277" s="1"/>
  <c r="F275"/>
  <c r="H275" s="1"/>
  <c r="H283" s="1"/>
  <c r="H65" s="1"/>
  <c r="F276"/>
  <c r="H276" s="1"/>
  <c r="F257"/>
  <c r="H257" s="1"/>
  <c r="F258"/>
  <c r="H258" s="1"/>
  <c r="F259"/>
  <c r="H259" s="1"/>
  <c r="D46"/>
  <c r="D44"/>
  <c r="D42"/>
  <c r="D40"/>
  <c r="D38"/>
  <c r="D36"/>
  <c r="D34"/>
  <c r="D32"/>
  <c r="D30"/>
  <c r="D28"/>
  <c r="D26"/>
  <c r="D24"/>
  <c r="D22"/>
  <c r="D20"/>
  <c r="D18"/>
  <c r="D47"/>
  <c r="D45"/>
  <c r="D43"/>
  <c r="D41"/>
  <c r="D39"/>
  <c r="D37"/>
  <c r="D35"/>
  <c r="D33"/>
  <c r="D31"/>
  <c r="D29"/>
  <c r="D27"/>
  <c r="D25"/>
  <c r="D23"/>
  <c r="D21"/>
  <c r="H280" i="5"/>
  <c r="H64" s="1"/>
  <c r="H298"/>
  <c r="H65" s="1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D9"/>
  <c r="D7"/>
  <c r="D5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D10"/>
  <c r="D8"/>
  <c r="D6"/>
  <c r="F242" i="6"/>
  <c r="F243"/>
  <c r="F244"/>
  <c r="F245"/>
  <c r="F246"/>
  <c r="F225"/>
  <c r="F226"/>
  <c r="H226" s="1"/>
  <c r="F227"/>
  <c r="F228"/>
  <c r="H228" s="1"/>
  <c r="F224"/>
  <c r="F207"/>
  <c r="H207" s="1"/>
  <c r="F208"/>
  <c r="F209"/>
  <c r="H209" s="1"/>
  <c r="F210"/>
  <c r="F206"/>
  <c r="F189"/>
  <c r="F190"/>
  <c r="H190" s="1"/>
  <c r="F191"/>
  <c r="F192"/>
  <c r="H192" s="1"/>
  <c r="F188"/>
  <c r="F171"/>
  <c r="H171" s="1"/>
  <c r="F172"/>
  <c r="F173"/>
  <c r="H173" s="1"/>
  <c r="F174"/>
  <c r="F170"/>
  <c r="F153"/>
  <c r="F154"/>
  <c r="H154" s="1"/>
  <c r="F155"/>
  <c r="F156"/>
  <c r="H156" s="1"/>
  <c r="F152"/>
  <c r="F135"/>
  <c r="H135" s="1"/>
  <c r="F136"/>
  <c r="F137"/>
  <c r="H137" s="1"/>
  <c r="F138"/>
  <c r="F134"/>
  <c r="F117"/>
  <c r="F118"/>
  <c r="H118" s="1"/>
  <c r="F119"/>
  <c r="F120"/>
  <c r="H120" s="1"/>
  <c r="F116"/>
  <c r="F99"/>
  <c r="F100"/>
  <c r="F101"/>
  <c r="H101" s="1"/>
  <c r="F102"/>
  <c r="F98"/>
  <c r="F82"/>
  <c r="F83"/>
  <c r="F84"/>
  <c r="F80"/>
  <c r="E131"/>
  <c r="F131" s="1"/>
  <c r="E132"/>
  <c r="F132" s="1"/>
  <c r="H132" s="1"/>
  <c r="E133"/>
  <c r="H134"/>
  <c r="H136"/>
  <c r="H138"/>
  <c r="F128" i="5"/>
  <c r="H128" s="1"/>
  <c r="H246" i="6"/>
  <c r="H245"/>
  <c r="H244"/>
  <c r="H243"/>
  <c r="H242"/>
  <c r="E241"/>
  <c r="E240"/>
  <c r="A240"/>
  <c r="A241" s="1"/>
  <c r="A242" s="1"/>
  <c r="A243" s="1"/>
  <c r="A244" s="1"/>
  <c r="A245" s="1"/>
  <c r="A246" s="1"/>
  <c r="E239"/>
  <c r="H227"/>
  <c r="H225"/>
  <c r="H224"/>
  <c r="E223"/>
  <c r="E222"/>
  <c r="A222"/>
  <c r="A223" s="1"/>
  <c r="A224" s="1"/>
  <c r="A225" s="1"/>
  <c r="A226" s="1"/>
  <c r="A227" s="1"/>
  <c r="A228" s="1"/>
  <c r="E221"/>
  <c r="H210"/>
  <c r="H208"/>
  <c r="H206"/>
  <c r="E205"/>
  <c r="F205" s="1"/>
  <c r="E204"/>
  <c r="A204"/>
  <c r="A205" s="1"/>
  <c r="A206" s="1"/>
  <c r="A207" s="1"/>
  <c r="A208" s="1"/>
  <c r="A209" s="1"/>
  <c r="A210" s="1"/>
  <c r="E203"/>
  <c r="H191"/>
  <c r="H189"/>
  <c r="H188"/>
  <c r="E187"/>
  <c r="E186"/>
  <c r="A186"/>
  <c r="A187" s="1"/>
  <c r="A188" s="1"/>
  <c r="A189" s="1"/>
  <c r="A190" s="1"/>
  <c r="A191" s="1"/>
  <c r="A192" s="1"/>
  <c r="E185"/>
  <c r="H174"/>
  <c r="H172"/>
  <c r="H170"/>
  <c r="E169"/>
  <c r="F169" s="1"/>
  <c r="E168"/>
  <c r="A168"/>
  <c r="A169" s="1"/>
  <c r="A170" s="1"/>
  <c r="A171" s="1"/>
  <c r="A172" s="1"/>
  <c r="A173" s="1"/>
  <c r="A174" s="1"/>
  <c r="E167"/>
  <c r="H155"/>
  <c r="H153"/>
  <c r="H152"/>
  <c r="E151"/>
  <c r="E150"/>
  <c r="A150"/>
  <c r="A151" s="1"/>
  <c r="A152" s="1"/>
  <c r="A153" s="1"/>
  <c r="A154" s="1"/>
  <c r="A155" s="1"/>
  <c r="A156" s="1"/>
  <c r="E149"/>
  <c r="A132"/>
  <c r="A133" s="1"/>
  <c r="A134" s="1"/>
  <c r="A135" s="1"/>
  <c r="A136" s="1"/>
  <c r="A137" s="1"/>
  <c r="A138" s="1"/>
  <c r="H119"/>
  <c r="H117"/>
  <c r="H116"/>
  <c r="E115"/>
  <c r="E114"/>
  <c r="A114"/>
  <c r="A115" s="1"/>
  <c r="A116" s="1"/>
  <c r="A117" s="1"/>
  <c r="A118" s="1"/>
  <c r="A119" s="1"/>
  <c r="A120" s="1"/>
  <c r="E113"/>
  <c r="H102"/>
  <c r="H100"/>
  <c r="H99"/>
  <c r="H98"/>
  <c r="E97"/>
  <c r="F97" s="1"/>
  <c r="E96"/>
  <c r="A96"/>
  <c r="A97" s="1"/>
  <c r="A98" s="1"/>
  <c r="A99" s="1"/>
  <c r="A100" s="1"/>
  <c r="A101" s="1"/>
  <c r="A102" s="1"/>
  <c r="D4"/>
  <c r="D3"/>
  <c r="D15"/>
  <c r="D5"/>
  <c r="D6"/>
  <c r="D7"/>
  <c r="D8"/>
  <c r="D9"/>
  <c r="D10"/>
  <c r="D11"/>
  <c r="D12"/>
  <c r="D13"/>
  <c r="D14"/>
  <c r="D16"/>
  <c r="D17"/>
  <c r="D2"/>
  <c r="E2" s="1"/>
  <c r="E3" s="1"/>
  <c r="E79"/>
  <c r="F79" s="1"/>
  <c r="H79" s="1"/>
  <c r="E78"/>
  <c r="F78" s="1"/>
  <c r="H78" s="1"/>
  <c r="E77"/>
  <c r="F77" s="1"/>
  <c r="H84"/>
  <c r="H83"/>
  <c r="H82"/>
  <c r="H81"/>
  <c r="H80"/>
  <c r="A78"/>
  <c r="A79" s="1"/>
  <c r="A80" s="1"/>
  <c r="A81" s="1"/>
  <c r="A82" s="1"/>
  <c r="A83" s="1"/>
  <c r="A84" s="1"/>
  <c r="H135" i="5"/>
  <c r="F147"/>
  <c r="F148"/>
  <c r="F146"/>
  <c r="F129"/>
  <c r="F130"/>
  <c r="H130" s="1"/>
  <c r="H74"/>
  <c r="F114"/>
  <c r="F115"/>
  <c r="F116"/>
  <c r="F117"/>
  <c r="F113"/>
  <c r="F111"/>
  <c r="F112"/>
  <c r="F110"/>
  <c r="H110" s="1"/>
  <c r="F92"/>
  <c r="F99"/>
  <c r="F79"/>
  <c r="F80"/>
  <c r="F81"/>
  <c r="F77"/>
  <c r="H77" s="1"/>
  <c r="F75"/>
  <c r="F76"/>
  <c r="H148"/>
  <c r="H147"/>
  <c r="A147"/>
  <c r="A148" s="1"/>
  <c r="A149" s="1"/>
  <c r="A150" s="1"/>
  <c r="A151" s="1"/>
  <c r="A152" s="1"/>
  <c r="A153" s="1"/>
  <c r="H146"/>
  <c r="H129"/>
  <c r="A129"/>
  <c r="A130" s="1"/>
  <c r="A131" s="1"/>
  <c r="A132" s="1"/>
  <c r="A133" s="1"/>
  <c r="A134" s="1"/>
  <c r="A135" s="1"/>
  <c r="H117"/>
  <c r="H116"/>
  <c r="H115"/>
  <c r="H114"/>
  <c r="H113"/>
  <c r="H112"/>
  <c r="H111"/>
  <c r="A111"/>
  <c r="A112" s="1"/>
  <c r="A113" s="1"/>
  <c r="A114" s="1"/>
  <c r="A115" s="1"/>
  <c r="A116" s="1"/>
  <c r="A117" s="1"/>
  <c r="H99"/>
  <c r="A93"/>
  <c r="A94" s="1"/>
  <c r="A95" s="1"/>
  <c r="A96" s="1"/>
  <c r="A97" s="1"/>
  <c r="A98" s="1"/>
  <c r="A99" s="1"/>
  <c r="H92"/>
  <c r="H81"/>
  <c r="H80"/>
  <c r="H79"/>
  <c r="H78"/>
  <c r="H76"/>
  <c r="H75"/>
  <c r="A75"/>
  <c r="A76" s="1"/>
  <c r="A77" s="1"/>
  <c r="A78" s="1"/>
  <c r="A79" s="1"/>
  <c r="A80" s="1"/>
  <c r="A81" s="1"/>
  <c r="AJ97" i="1"/>
  <c r="AJ94"/>
  <c r="AJ90"/>
  <c r="AJ75"/>
  <c r="AJ71"/>
  <c r="AJ55"/>
  <c r="AI75"/>
  <c r="AH55"/>
  <c r="AG97"/>
  <c r="AG90"/>
  <c r="AG75"/>
  <c r="AG71"/>
  <c r="AG55"/>
  <c r="AF55"/>
  <c r="AE97"/>
  <c r="AE90"/>
  <c r="AE75"/>
  <c r="AE71"/>
  <c r="AE55"/>
  <c r="H244" i="5" l="1"/>
  <c r="H62" s="1"/>
  <c r="H172"/>
  <c r="H58" s="1"/>
  <c r="H208"/>
  <c r="H60" s="1"/>
  <c r="H190"/>
  <c r="H59" s="1"/>
  <c r="H226"/>
  <c r="H61" s="1"/>
  <c r="H334"/>
  <c r="H67" s="1"/>
  <c r="H316"/>
  <c r="H66" s="1"/>
  <c r="H262"/>
  <c r="H63" s="1"/>
  <c r="H265" i="6"/>
  <c r="H64" s="1"/>
  <c r="F115"/>
  <c r="H115" s="1"/>
  <c r="F151"/>
  <c r="H151" s="1"/>
  <c r="F187"/>
  <c r="H187" s="1"/>
  <c r="F223"/>
  <c r="H223" s="1"/>
  <c r="F240"/>
  <c r="H240" s="1"/>
  <c r="E4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H97"/>
  <c r="H169"/>
  <c r="H205"/>
  <c r="H77"/>
  <c r="H85" s="1"/>
  <c r="H54" s="1"/>
  <c r="F96"/>
  <c r="H96" s="1"/>
  <c r="F113"/>
  <c r="H113" s="1"/>
  <c r="F114"/>
  <c r="H114" s="1"/>
  <c r="F133"/>
  <c r="H133" s="1"/>
  <c r="F149"/>
  <c r="H149" s="1"/>
  <c r="F150"/>
  <c r="H150" s="1"/>
  <c r="F167"/>
  <c r="H167" s="1"/>
  <c r="F168"/>
  <c r="H168" s="1"/>
  <c r="F185"/>
  <c r="H185" s="1"/>
  <c r="F186"/>
  <c r="H186" s="1"/>
  <c r="F203"/>
  <c r="H203" s="1"/>
  <c r="F204"/>
  <c r="H204" s="1"/>
  <c r="F221"/>
  <c r="H221" s="1"/>
  <c r="F222"/>
  <c r="H222" s="1"/>
  <c r="F241"/>
  <c r="H241" s="1"/>
  <c r="F239"/>
  <c r="H239" s="1"/>
  <c r="D3" i="5"/>
  <c r="D2"/>
  <c r="E2" s="1"/>
  <c r="H131" i="6"/>
  <c r="H118" i="5"/>
  <c r="H55" s="1"/>
  <c r="H82"/>
  <c r="H53" s="1"/>
  <c r="H211" i="6" l="1"/>
  <c r="H61" s="1"/>
  <c r="H193"/>
  <c r="H60" s="1"/>
  <c r="H229"/>
  <c r="H62" s="1"/>
  <c r="H175"/>
  <c r="H59" s="1"/>
  <c r="H157"/>
  <c r="H58" s="1"/>
  <c r="H247"/>
  <c r="H63" s="1"/>
  <c r="H103"/>
  <c r="H55" s="1"/>
  <c r="H139"/>
  <c r="H57" s="1"/>
  <c r="H121"/>
  <c r="H56" s="1"/>
  <c r="E3" i="5"/>
  <c r="E4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H152" l="1"/>
  <c r="H150"/>
  <c r="H134"/>
  <c r="H132"/>
  <c r="F98"/>
  <c r="H98" s="1"/>
  <c r="F96"/>
  <c r="H96" s="1"/>
  <c r="F94"/>
  <c r="H94" s="1"/>
  <c r="H153"/>
  <c r="H151"/>
  <c r="H149"/>
  <c r="H154" s="1"/>
  <c r="H57" s="1"/>
  <c r="H133"/>
  <c r="H131"/>
  <c r="H136" s="1"/>
  <c r="H56" s="1"/>
  <c r="F97"/>
  <c r="H97" s="1"/>
  <c r="F95"/>
  <c r="H95" s="1"/>
  <c r="F93"/>
  <c r="H93" s="1"/>
  <c r="AD10" i="1"/>
  <c r="AD56"/>
  <c r="AD11"/>
  <c r="AD57"/>
  <c r="AD12"/>
  <c r="AD58"/>
  <c r="AD13"/>
  <c r="AD59"/>
  <c r="AD14"/>
  <c r="AD60"/>
  <c r="AD15"/>
  <c r="AD61"/>
  <c r="AD16"/>
  <c r="AD62"/>
  <c r="AD17"/>
  <c r="AD63"/>
  <c r="AD18"/>
  <c r="AD64"/>
  <c r="AD19"/>
  <c r="AD65"/>
  <c r="AD66"/>
  <c r="AD21"/>
  <c r="AD67"/>
  <c r="AD22"/>
  <c r="AD68"/>
  <c r="AD23"/>
  <c r="AD69"/>
  <c r="AD24"/>
  <c r="AD70"/>
  <c r="AD25"/>
  <c r="AD71"/>
  <c r="AD26"/>
  <c r="AD72"/>
  <c r="AD27"/>
  <c r="AD73"/>
  <c r="AD28"/>
  <c r="AD74"/>
  <c r="AD29"/>
  <c r="AD75"/>
  <c r="AD30"/>
  <c r="AD76"/>
  <c r="AD31"/>
  <c r="AD77"/>
  <c r="AD32"/>
  <c r="AD78"/>
  <c r="AD33"/>
  <c r="AD79"/>
  <c r="AD34"/>
  <c r="AD80"/>
  <c r="AD35"/>
  <c r="AD81"/>
  <c r="AD36"/>
  <c r="AD82"/>
  <c r="AD37"/>
  <c r="AD83"/>
  <c r="AD38"/>
  <c r="AD84"/>
  <c r="AD39"/>
  <c r="AD85"/>
  <c r="AD40"/>
  <c r="AD86"/>
  <c r="AD41"/>
  <c r="AD87"/>
  <c r="AD42"/>
  <c r="AD88"/>
  <c r="AD43"/>
  <c r="AD89"/>
  <c r="AD44"/>
  <c r="AD90"/>
  <c r="AD45"/>
  <c r="AD91"/>
  <c r="AD46"/>
  <c r="AD92"/>
  <c r="AD47"/>
  <c r="AD93"/>
  <c r="AD48"/>
  <c r="AD94"/>
  <c r="AD95"/>
  <c r="AD96"/>
  <c r="AD51"/>
  <c r="AD97"/>
  <c r="AD52"/>
  <c r="AD98"/>
  <c r="AD53"/>
  <c r="AD99"/>
  <c r="AD54"/>
  <c r="AD100"/>
  <c r="AD55"/>
  <c r="H100" i="5" l="1"/>
  <c r="H54" s="1"/>
</calcChain>
</file>

<file path=xl/sharedStrings.xml><?xml version="1.0" encoding="utf-8"?>
<sst xmlns="http://schemas.openxmlformats.org/spreadsheetml/2006/main" count="1548" uniqueCount="264">
  <si>
    <t>INVENTÁRIO DO ESTADO  DA SUPERFÍCIE DO PAVIMENTO</t>
  </si>
  <si>
    <t>RODOVIA:</t>
  </si>
  <si>
    <t>FOLHA: 1</t>
  </si>
  <si>
    <t>TRECHO:</t>
  </si>
  <si>
    <t>ESTACA OU QUILOMETRO</t>
  </si>
  <si>
    <t>SUBTRECHO:</t>
  </si>
  <si>
    <t>DATA:</t>
  </si>
  <si>
    <t>ESTACA OU      KM</t>
  </si>
  <si>
    <t>SEÇÃO TERRAP</t>
  </si>
  <si>
    <t>OK</t>
  </si>
  <si>
    <t>TRINCAS</t>
  </si>
  <si>
    <t>AFUNDAMENTO</t>
  </si>
  <si>
    <t>OUTROS DEFEITOS</t>
  </si>
  <si>
    <t>TRINCAS RODAS</t>
  </si>
  <si>
    <t>OBSERVAÇÃO</t>
  </si>
  <si>
    <t>ISOLADAS</t>
  </si>
  <si>
    <t>INTERCALADAS</t>
  </si>
  <si>
    <t>PLASTICO</t>
  </si>
  <si>
    <t>CONSOLID.</t>
  </si>
  <si>
    <t>F I          1</t>
  </si>
  <si>
    <t>TTC         1</t>
  </si>
  <si>
    <t>TTL          1</t>
  </si>
  <si>
    <t>TLC         1</t>
  </si>
  <si>
    <t>TLL          1</t>
  </si>
  <si>
    <t>TRR          1</t>
  </si>
  <si>
    <t>FC-2</t>
  </si>
  <si>
    <t>FC-3</t>
  </si>
  <si>
    <t>ALP      4</t>
  </si>
  <si>
    <t>ATP      4</t>
  </si>
  <si>
    <t>ALC      4</t>
  </si>
  <si>
    <t>ATC      4</t>
  </si>
  <si>
    <t>O          5</t>
  </si>
  <si>
    <t>P          5</t>
  </si>
  <si>
    <t>E          5</t>
  </si>
  <si>
    <t>EX          6</t>
  </si>
  <si>
    <t>D          7</t>
  </si>
  <si>
    <t>R         8</t>
  </si>
  <si>
    <t>TRI mm</t>
  </si>
  <si>
    <t>TRE mm</t>
  </si>
  <si>
    <t>J            2</t>
  </si>
  <si>
    <t>TB           2</t>
  </si>
  <si>
    <t>JE           3</t>
  </si>
  <si>
    <t>TBE           3</t>
  </si>
  <si>
    <t>Bruno Passos  /  Priscila Araújo</t>
  </si>
  <si>
    <t>OPERADORES:</t>
  </si>
  <si>
    <t>NOVEMBRO/2009</t>
  </si>
  <si>
    <t>REVESTIMENTO:</t>
  </si>
  <si>
    <t>pavimento novo</t>
  </si>
  <si>
    <t>x</t>
  </si>
  <si>
    <t>Estacas</t>
  </si>
  <si>
    <t>IGIp</t>
  </si>
  <si>
    <t>Parâmetro - Média</t>
  </si>
  <si>
    <t>Difença acumulada</t>
  </si>
  <si>
    <t>Média</t>
  </si>
  <si>
    <t>Segmento</t>
  </si>
  <si>
    <t>Nº de estacas</t>
  </si>
  <si>
    <t>Metragem</t>
  </si>
  <si>
    <t>Média IGGp</t>
  </si>
  <si>
    <t>Parâmetros</t>
  </si>
  <si>
    <t xml:space="preserve">inicio </t>
  </si>
  <si>
    <t>fim</t>
  </si>
  <si>
    <t>F1</t>
  </si>
  <si>
    <t>F2</t>
  </si>
  <si>
    <t>F3</t>
  </si>
  <si>
    <t>A</t>
  </si>
  <si>
    <t>O,P,E</t>
  </si>
  <si>
    <t>EX</t>
  </si>
  <si>
    <t>D</t>
  </si>
  <si>
    <t>R</t>
  </si>
  <si>
    <t>ESTACA OU KM</t>
  </si>
  <si>
    <t>Item</t>
  </si>
  <si>
    <t>Natureza do Defeito</t>
  </si>
  <si>
    <t>Fa</t>
  </si>
  <si>
    <t>Fac</t>
  </si>
  <si>
    <t>Fr</t>
  </si>
  <si>
    <t>Fator de Poderação</t>
  </si>
  <si>
    <t>IGI</t>
  </si>
  <si>
    <t>Observações</t>
  </si>
  <si>
    <t>Trincas Isoladas FI, TCC, TTL, TLC, TLL, TRR</t>
  </si>
  <si>
    <t>(FC – 2) J, TB</t>
  </si>
  <si>
    <t>(FC – 3) JE, TBE</t>
  </si>
  <si>
    <t>ALP, ATP, ALC, ATC</t>
  </si>
  <si>
    <t>O, P, E</t>
  </si>
  <si>
    <t>N</t>
  </si>
  <si>
    <t>Σ IND. GRAVID. IND. = IGGp</t>
  </si>
  <si>
    <t>Conceito</t>
  </si>
  <si>
    <t>Operador</t>
  </si>
  <si>
    <t>Cálculo</t>
  </si>
  <si>
    <t>Visto</t>
  </si>
  <si>
    <t>639</t>
  </si>
  <si>
    <t>641</t>
  </si>
  <si>
    <t>643</t>
  </si>
  <si>
    <t>645</t>
  </si>
  <si>
    <t>647</t>
  </si>
  <si>
    <t>649</t>
  </si>
  <si>
    <t>651</t>
  </si>
  <si>
    <t>653</t>
  </si>
  <si>
    <t>655</t>
  </si>
  <si>
    <t>657</t>
  </si>
  <si>
    <t>659</t>
  </si>
  <si>
    <t>661</t>
  </si>
  <si>
    <t>663</t>
  </si>
  <si>
    <t>665</t>
  </si>
  <si>
    <t>667</t>
  </si>
  <si>
    <t>669</t>
  </si>
  <si>
    <t>671</t>
  </si>
  <si>
    <t>673</t>
  </si>
  <si>
    <t>675</t>
  </si>
  <si>
    <t>677</t>
  </si>
  <si>
    <t>679</t>
  </si>
  <si>
    <t>681</t>
  </si>
  <si>
    <t>683</t>
  </si>
  <si>
    <t>685</t>
  </si>
  <si>
    <t>687</t>
  </si>
  <si>
    <t>689</t>
  </si>
  <si>
    <t>691</t>
  </si>
  <si>
    <t>693</t>
  </si>
  <si>
    <t>695</t>
  </si>
  <si>
    <t>697</t>
  </si>
  <si>
    <t>699</t>
  </si>
  <si>
    <t>701</t>
  </si>
  <si>
    <t>703</t>
  </si>
  <si>
    <t>705</t>
  </si>
  <si>
    <t>707</t>
  </si>
  <si>
    <t>709</t>
  </si>
  <si>
    <t>711</t>
  </si>
  <si>
    <t>713</t>
  </si>
  <si>
    <t>715</t>
  </si>
  <si>
    <t>717</t>
  </si>
  <si>
    <t>719</t>
  </si>
  <si>
    <t>721</t>
  </si>
  <si>
    <t>723</t>
  </si>
  <si>
    <t>725</t>
  </si>
  <si>
    <t>727</t>
  </si>
  <si>
    <t>729</t>
  </si>
  <si>
    <t>640</t>
  </si>
  <si>
    <t>642</t>
  </si>
  <si>
    <t>644</t>
  </si>
  <si>
    <t>646</t>
  </si>
  <si>
    <t>648</t>
  </si>
  <si>
    <t>650</t>
  </si>
  <si>
    <t>652</t>
  </si>
  <si>
    <t>654</t>
  </si>
  <si>
    <t>656</t>
  </si>
  <si>
    <t>658</t>
  </si>
  <si>
    <t>660</t>
  </si>
  <si>
    <t>662</t>
  </si>
  <si>
    <t>664</t>
  </si>
  <si>
    <t>666</t>
  </si>
  <si>
    <t>668</t>
  </si>
  <si>
    <t>670</t>
  </si>
  <si>
    <t>672</t>
  </si>
  <si>
    <t>674</t>
  </si>
  <si>
    <t>676</t>
  </si>
  <si>
    <t>678</t>
  </si>
  <si>
    <t>680</t>
  </si>
  <si>
    <t>682</t>
  </si>
  <si>
    <t>684</t>
  </si>
  <si>
    <t>686</t>
  </si>
  <si>
    <t>688</t>
  </si>
  <si>
    <t>690</t>
  </si>
  <si>
    <t>692</t>
  </si>
  <si>
    <t>694</t>
  </si>
  <si>
    <t>696</t>
  </si>
  <si>
    <t>698</t>
  </si>
  <si>
    <t>700</t>
  </si>
  <si>
    <t>702</t>
  </si>
  <si>
    <t>704</t>
  </si>
  <si>
    <t>706</t>
  </si>
  <si>
    <t>708</t>
  </si>
  <si>
    <t>710</t>
  </si>
  <si>
    <t>712</t>
  </si>
  <si>
    <t>714</t>
  </si>
  <si>
    <t>716</t>
  </si>
  <si>
    <t>718</t>
  </si>
  <si>
    <t>720</t>
  </si>
  <si>
    <t>722</t>
  </si>
  <si>
    <t>724</t>
  </si>
  <si>
    <t>726</t>
  </si>
  <si>
    <t>728</t>
  </si>
  <si>
    <t>+10</t>
  </si>
  <si>
    <t>+5</t>
  </si>
  <si>
    <t>+0</t>
  </si>
  <si>
    <t>+15</t>
  </si>
  <si>
    <t>+20</t>
  </si>
  <si>
    <t>Eixo X  Nomenclatura</t>
  </si>
  <si>
    <t>640+10 / 648 +10</t>
  </si>
  <si>
    <t>648+10 / 654+10</t>
  </si>
  <si>
    <t>639+10 / 645+5</t>
  </si>
  <si>
    <t>654+10 / 656 + 10</t>
  </si>
  <si>
    <t>656+10 / 662+10</t>
  </si>
  <si>
    <t>662+10 / 666+10</t>
  </si>
  <si>
    <t>666+10 / 672+10</t>
  </si>
  <si>
    <t>672+10 / 676+10</t>
  </si>
  <si>
    <t>676+10 / 682+10</t>
  </si>
  <si>
    <t>682+10 / 692+10</t>
  </si>
  <si>
    <t>692+10 / 696+10</t>
  </si>
  <si>
    <t>696+10 / 702+5</t>
  </si>
  <si>
    <t>702 / 704</t>
  </si>
  <si>
    <t>704 / 708</t>
  </si>
  <si>
    <t>708 / 720</t>
  </si>
  <si>
    <t>720 / 728+5</t>
  </si>
  <si>
    <t>653+5 / 657+5</t>
  </si>
  <si>
    <t>645+5 / 653+ 5</t>
  </si>
  <si>
    <t>657+5 / 659+5</t>
  </si>
  <si>
    <t>659+5 / 661+5</t>
  </si>
  <si>
    <t>661+5 / 665+5</t>
  </si>
  <si>
    <t>665+5 / 669+5</t>
  </si>
  <si>
    <t>669+5 / 677+5</t>
  </si>
  <si>
    <t>677+5 / 683</t>
  </si>
  <si>
    <t>683 / 691</t>
  </si>
  <si>
    <t>691 / 695+5</t>
  </si>
  <si>
    <t>695+5 / 697+10</t>
  </si>
  <si>
    <t>697+10 / 705+10</t>
  </si>
  <si>
    <t>705+10 / 715+20</t>
  </si>
  <si>
    <t>715+20 / 721+20</t>
  </si>
  <si>
    <t>721+20 / 729+10</t>
  </si>
  <si>
    <t>639+10</t>
  </si>
  <si>
    <t>645+5</t>
  </si>
  <si>
    <t>653+5</t>
  </si>
  <si>
    <t>657+5</t>
  </si>
  <si>
    <t>659+5</t>
  </si>
  <si>
    <t>661+5</t>
  </si>
  <si>
    <t>665+5</t>
  </si>
  <si>
    <t>669+5</t>
  </si>
  <si>
    <t>677+5</t>
  </si>
  <si>
    <t>683+0</t>
  </si>
  <si>
    <t>691+0</t>
  </si>
  <si>
    <t>695+5</t>
  </si>
  <si>
    <t>697+10</t>
  </si>
  <si>
    <t>705+10</t>
  </si>
  <si>
    <t>715+20</t>
  </si>
  <si>
    <t>721+20</t>
  </si>
  <si>
    <t>729+10</t>
  </si>
  <si>
    <t>640+10</t>
  </si>
  <si>
    <t>648+10</t>
  </si>
  <si>
    <t>654+10</t>
  </si>
  <si>
    <t>656+10</t>
  </si>
  <si>
    <t>662+10</t>
  </si>
  <si>
    <t>666+10</t>
  </si>
  <si>
    <t>672+10</t>
  </si>
  <si>
    <t>676+10</t>
  </si>
  <si>
    <t>682+10</t>
  </si>
  <si>
    <t>692+10</t>
  </si>
  <si>
    <t>696+10</t>
  </si>
  <si>
    <t>702+5</t>
  </si>
  <si>
    <t>704+0</t>
  </si>
  <si>
    <t>708+0</t>
  </si>
  <si>
    <t>720+0</t>
  </si>
  <si>
    <t>728+5</t>
  </si>
  <si>
    <t>BR-116</t>
  </si>
  <si>
    <t>Linha Verde</t>
  </si>
  <si>
    <t>Jardin Botânico</t>
  </si>
  <si>
    <t>RODOVIA: BR-116</t>
  </si>
  <si>
    <t>TRECHO: Linha Verde</t>
  </si>
  <si>
    <t>OPERADORES: Bruno Passos  /  Priscila Araújo</t>
  </si>
  <si>
    <t>PARÂMETRO DE QUALIDADE DO PAVIMENTO (PQP)</t>
  </si>
  <si>
    <t>Sul - Norte</t>
  </si>
  <si>
    <t>Observação: Não foram coletados os valores de TRI e TRE, por este motivo não estão sendo utilizados no cálculo do PQP.</t>
  </si>
  <si>
    <t>DATA: NOVEMBRO/2009</t>
  </si>
  <si>
    <t>SUBTRECHO:  Jardim Botânico</t>
  </si>
  <si>
    <t>Norte - Sul</t>
  </si>
  <si>
    <t>Desvpav</t>
  </si>
  <si>
    <t>m+s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</si>
</sst>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3"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rgb="FFFF0000"/>
      <name val="Calibri"/>
      <family val="2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5" xfId="0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7" fillId="0" borderId="0" xfId="0" applyFont="1"/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" fontId="8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center" vertical="center"/>
    </xf>
    <xf numFmtId="1" fontId="5" fillId="0" borderId="16" xfId="0" applyNumberFormat="1" applyFont="1" applyFill="1" applyBorder="1" applyAlignment="1">
      <alignment horizontal="center" vertical="center" wrapText="1"/>
    </xf>
    <xf numFmtId="1" fontId="5" fillId="0" borderId="16" xfId="0" applyNumberFormat="1" applyFont="1" applyFill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 readingOrder="1"/>
    </xf>
    <xf numFmtId="1" fontId="0" fillId="0" borderId="27" xfId="0" applyNumberFormat="1" applyBorder="1" applyAlignment="1">
      <alignment horizontal="left"/>
    </xf>
    <xf numFmtId="49" fontId="6" fillId="0" borderId="28" xfId="0" applyNumberFormat="1" applyFont="1" applyBorder="1" applyAlignment="1">
      <alignment horizontal="left" vertical="center"/>
    </xf>
    <xf numFmtId="0" fontId="2" fillId="0" borderId="28" xfId="0" applyFont="1" applyFill="1" applyBorder="1" applyAlignment="1">
      <alignment horizontal="center"/>
    </xf>
    <xf numFmtId="164" fontId="2" fillId="0" borderId="28" xfId="0" applyNumberFormat="1" applyFont="1" applyFill="1" applyBorder="1" applyAlignment="1">
      <alignment horizontal="center"/>
    </xf>
    <xf numFmtId="164" fontId="2" fillId="0" borderId="29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1" fontId="0" fillId="0" borderId="30" xfId="0" applyNumberFormat="1" applyBorder="1" applyAlignment="1">
      <alignment horizontal="left"/>
    </xf>
    <xf numFmtId="49" fontId="6" fillId="0" borderId="31" xfId="0" applyNumberFormat="1" applyFont="1" applyBorder="1" applyAlignment="1">
      <alignment horizontal="left" vertical="center"/>
    </xf>
    <xf numFmtId="0" fontId="5" fillId="0" borderId="31" xfId="0" applyFont="1" applyFill="1" applyBorder="1" applyAlignment="1">
      <alignment horizontal="center"/>
    </xf>
    <xf numFmtId="164" fontId="2" fillId="0" borderId="31" xfId="0" applyNumberFormat="1" applyFont="1" applyFill="1" applyBorder="1" applyAlignment="1">
      <alignment horizontal="center"/>
    </xf>
    <xf numFmtId="164" fontId="2" fillId="0" borderId="32" xfId="0" applyNumberFormat="1" applyFont="1" applyFill="1" applyBorder="1" applyAlignment="1">
      <alignment horizontal="center"/>
    </xf>
    <xf numFmtId="1" fontId="0" fillId="0" borderId="33" xfId="0" applyNumberFormat="1" applyBorder="1" applyAlignment="1">
      <alignment horizontal="left"/>
    </xf>
    <xf numFmtId="49" fontId="6" fillId="0" borderId="34" xfId="0" applyNumberFormat="1" applyFont="1" applyBorder="1" applyAlignment="1">
      <alignment horizontal="left" vertical="center"/>
    </xf>
    <xf numFmtId="0" fontId="2" fillId="0" borderId="34" xfId="0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1" fontId="5" fillId="0" borderId="27" xfId="0" applyNumberFormat="1" applyFont="1" applyFill="1" applyBorder="1" applyAlignment="1">
      <alignment horizontal="center" vertical="center" wrapText="1"/>
    </xf>
    <xf numFmtId="1" fontId="5" fillId="0" borderId="28" xfId="0" applyNumberFormat="1" applyFont="1" applyFill="1" applyBorder="1" applyAlignment="1">
      <alignment horizontal="center" vertical="center" wrapText="1"/>
    </xf>
    <xf numFmtId="1" fontId="5" fillId="0" borderId="28" xfId="0" applyNumberFormat="1" applyFont="1" applyFill="1" applyBorder="1" applyAlignment="1">
      <alignment horizontal="center"/>
    </xf>
    <xf numFmtId="1" fontId="5" fillId="0" borderId="29" xfId="0" applyNumberFormat="1" applyFont="1" applyFill="1" applyBorder="1" applyAlignment="1">
      <alignment horizontal="center"/>
    </xf>
    <xf numFmtId="1" fontId="5" fillId="0" borderId="28" xfId="0" applyNumberFormat="1" applyFont="1" applyFill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29" xfId="0" applyNumberFormat="1" applyFont="1" applyFill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/>
    </xf>
    <xf numFmtId="1" fontId="5" fillId="0" borderId="29" xfId="0" applyNumberFormat="1" applyFont="1" applyBorder="1" applyAlignment="1">
      <alignment horizontal="center" vertical="center"/>
    </xf>
    <xf numFmtId="1" fontId="5" fillId="0" borderId="30" xfId="0" applyNumberFormat="1" applyFont="1" applyFill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/>
    </xf>
    <xf numFmtId="1" fontId="5" fillId="0" borderId="31" xfId="0" applyNumberFormat="1" applyFont="1" applyFill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/>
    </xf>
    <xf numFmtId="1" fontId="5" fillId="0" borderId="32" xfId="0" applyNumberFormat="1" applyFont="1" applyBorder="1" applyAlignment="1">
      <alignment horizontal="center" vertical="center"/>
    </xf>
    <xf numFmtId="1" fontId="5" fillId="0" borderId="33" xfId="0" applyNumberFormat="1" applyFont="1" applyFill="1" applyBorder="1" applyAlignment="1">
      <alignment horizontal="center" vertical="center" wrapText="1"/>
    </xf>
    <xf numFmtId="1" fontId="5" fillId="0" borderId="34" xfId="0" applyNumberFormat="1" applyFont="1" applyFill="1" applyBorder="1" applyAlignment="1">
      <alignment horizontal="center" vertical="center" wrapText="1"/>
    </xf>
    <xf numFmtId="1" fontId="5" fillId="0" borderId="34" xfId="0" applyNumberFormat="1" applyFont="1" applyFill="1" applyBorder="1" applyAlignment="1">
      <alignment horizontal="center"/>
    </xf>
    <xf numFmtId="1" fontId="5" fillId="0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7" fillId="0" borderId="28" xfId="0" applyNumberFormat="1" applyFont="1" applyFill="1" applyBorder="1" applyAlignment="1">
      <alignment horizontal="center" vertical="center" wrapText="1"/>
    </xf>
    <xf numFmtId="1" fontId="7" fillId="0" borderId="28" xfId="0" applyNumberFormat="1" applyFont="1" applyFill="1" applyBorder="1" applyAlignment="1">
      <alignment horizontal="center"/>
    </xf>
    <xf numFmtId="1" fontId="5" fillId="0" borderId="31" xfId="0" applyNumberFormat="1" applyFont="1" applyFill="1" applyBorder="1" applyAlignment="1">
      <alignment horizontal="center"/>
    </xf>
    <xf numFmtId="1" fontId="7" fillId="0" borderId="31" xfId="0" applyNumberFormat="1" applyFont="1" applyFill="1" applyBorder="1" applyAlignment="1">
      <alignment horizontal="center"/>
    </xf>
    <xf numFmtId="1" fontId="5" fillId="0" borderId="32" xfId="0" applyNumberFormat="1" applyFont="1" applyFill="1" applyBorder="1" applyAlignment="1">
      <alignment horizontal="center"/>
    </xf>
    <xf numFmtId="1" fontId="7" fillId="0" borderId="3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/>
    </xf>
    <xf numFmtId="1" fontId="0" fillId="0" borderId="27" xfId="0" applyNumberFormat="1" applyBorder="1"/>
    <xf numFmtId="1" fontId="2" fillId="0" borderId="28" xfId="0" applyNumberFormat="1" applyFont="1" applyFill="1" applyBorder="1" applyAlignment="1">
      <alignment horizontal="center"/>
    </xf>
    <xf numFmtId="1" fontId="0" fillId="0" borderId="30" xfId="0" applyNumberFormat="1" applyBorder="1"/>
    <xf numFmtId="0" fontId="2" fillId="0" borderId="31" xfId="0" applyFont="1" applyFill="1" applyBorder="1" applyAlignment="1">
      <alignment horizontal="center"/>
    </xf>
    <xf numFmtId="1" fontId="2" fillId="0" borderId="31" xfId="0" applyNumberFormat="1" applyFont="1" applyFill="1" applyBorder="1" applyAlignment="1">
      <alignment horizontal="center"/>
    </xf>
    <xf numFmtId="0" fontId="2" fillId="0" borderId="44" xfId="0" applyFont="1" applyFill="1" applyBorder="1" applyAlignment="1"/>
    <xf numFmtId="0" fontId="2" fillId="0" borderId="45" xfId="0" applyFont="1" applyFill="1" applyBorder="1" applyAlignment="1"/>
    <xf numFmtId="0" fontId="2" fillId="0" borderId="49" xfId="0" applyFont="1" applyFill="1" applyBorder="1" applyAlignment="1"/>
    <xf numFmtId="0" fontId="2" fillId="0" borderId="50" xfId="0" applyFont="1" applyFill="1" applyBorder="1" applyAlignment="1"/>
    <xf numFmtId="0" fontId="2" fillId="0" borderId="51" xfId="0" applyFont="1" applyFill="1" applyBorder="1" applyAlignment="1"/>
    <xf numFmtId="0" fontId="2" fillId="0" borderId="52" xfId="0" applyFont="1" applyFill="1" applyBorder="1" applyAlignment="1"/>
    <xf numFmtId="0" fontId="2" fillId="3" borderId="28" xfId="0" applyFont="1" applyFill="1" applyBorder="1" applyAlignment="1">
      <alignment horizontal="center"/>
    </xf>
    <xf numFmtId="1" fontId="2" fillId="3" borderId="28" xfId="0" applyNumberFormat="1" applyFont="1" applyFill="1" applyBorder="1" applyAlignment="1">
      <alignment horizontal="center"/>
    </xf>
    <xf numFmtId="164" fontId="2" fillId="3" borderId="28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left"/>
    </xf>
    <xf numFmtId="0" fontId="11" fillId="0" borderId="39" xfId="0" applyFont="1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/>
    </xf>
    <xf numFmtId="165" fontId="11" fillId="0" borderId="9" xfId="0" applyNumberFormat="1" applyFont="1" applyFill="1" applyBorder="1" applyAlignment="1">
      <alignment horizontal="center" vertical="center" wrapText="1"/>
    </xf>
    <xf numFmtId="1" fontId="11" fillId="0" borderId="40" xfId="0" applyNumberFormat="1" applyFont="1" applyBorder="1" applyAlignment="1">
      <alignment horizontal="center" vertical="center"/>
    </xf>
    <xf numFmtId="165" fontId="11" fillId="0" borderId="1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Border="1"/>
    <xf numFmtId="0" fontId="1" fillId="0" borderId="3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4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2" fontId="5" fillId="2" borderId="39" xfId="0" applyNumberFormat="1" applyFont="1" applyFill="1" applyBorder="1" applyAlignment="1">
      <alignment horizontal="left" vertical="center" wrapText="1"/>
    </xf>
    <xf numFmtId="2" fontId="5" fillId="2" borderId="40" xfId="0" applyNumberFormat="1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2" fontId="5" fillId="2" borderId="46" xfId="0" applyNumberFormat="1" applyFont="1" applyFill="1" applyBorder="1" applyAlignment="1">
      <alignment horizontal="center" vertical="center" wrapText="1"/>
    </xf>
    <xf numFmtId="2" fontId="5" fillId="2" borderId="47" xfId="0" applyNumberFormat="1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/>
    <xf numFmtId="0" fontId="2" fillId="3" borderId="34" xfId="0" applyFont="1" applyFill="1" applyBorder="1" applyAlignment="1">
      <alignment horizontal="center"/>
    </xf>
    <xf numFmtId="1" fontId="2" fillId="3" borderId="34" xfId="0" applyNumberFormat="1" applyFont="1" applyFill="1" applyBorder="1" applyAlignment="1">
      <alignment horizontal="center"/>
    </xf>
    <xf numFmtId="1" fontId="0" fillId="0" borderId="33" xfId="0" applyNumberFormat="1" applyFill="1" applyBorder="1"/>
    <xf numFmtId="49" fontId="6" fillId="0" borderId="34" xfId="0" applyNumberFormat="1" applyFont="1" applyFill="1" applyBorder="1" applyAlignment="1">
      <alignment horizontal="left" vertical="center"/>
    </xf>
    <xf numFmtId="1" fontId="0" fillId="0" borderId="27" xfId="0" applyNumberFormat="1" applyFill="1" applyBorder="1"/>
    <xf numFmtId="49" fontId="6" fillId="0" borderId="28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lineMarker"/>
        <c:ser>
          <c:idx val="0"/>
          <c:order val="0"/>
          <c:dLbls>
            <c:txPr>
              <a:bodyPr/>
              <a:lstStyle/>
              <a:p>
                <a:pPr>
                  <a:defRPr sz="500"/>
                </a:pPr>
                <a:endParaRPr lang="pt-BR"/>
              </a:p>
            </c:txPr>
            <c:dLblPos val="b"/>
            <c:showVal val="1"/>
            <c:showCatName val="1"/>
          </c:dLbls>
          <c:xVal>
            <c:numRef>
              <c:f>'SEG. HOMOGENIOS - Sentido Norte'!$A$2:$A$47</c:f>
              <c:numCache>
                <c:formatCode>0</c:formatCode>
                <c:ptCount val="46"/>
                <c:pt idx="0">
                  <c:v>639</c:v>
                </c:pt>
                <c:pt idx="1">
                  <c:v>641</c:v>
                </c:pt>
                <c:pt idx="2">
                  <c:v>643</c:v>
                </c:pt>
                <c:pt idx="3">
                  <c:v>645</c:v>
                </c:pt>
                <c:pt idx="4">
                  <c:v>647</c:v>
                </c:pt>
                <c:pt idx="5">
                  <c:v>649</c:v>
                </c:pt>
                <c:pt idx="6">
                  <c:v>651</c:v>
                </c:pt>
                <c:pt idx="7">
                  <c:v>653</c:v>
                </c:pt>
                <c:pt idx="8">
                  <c:v>655</c:v>
                </c:pt>
                <c:pt idx="9">
                  <c:v>657</c:v>
                </c:pt>
                <c:pt idx="10">
                  <c:v>659</c:v>
                </c:pt>
                <c:pt idx="11">
                  <c:v>661</c:v>
                </c:pt>
                <c:pt idx="12">
                  <c:v>663</c:v>
                </c:pt>
                <c:pt idx="13">
                  <c:v>665</c:v>
                </c:pt>
                <c:pt idx="14">
                  <c:v>667</c:v>
                </c:pt>
                <c:pt idx="15">
                  <c:v>669</c:v>
                </c:pt>
                <c:pt idx="16">
                  <c:v>671</c:v>
                </c:pt>
                <c:pt idx="17">
                  <c:v>673</c:v>
                </c:pt>
                <c:pt idx="18">
                  <c:v>675</c:v>
                </c:pt>
                <c:pt idx="19">
                  <c:v>677</c:v>
                </c:pt>
                <c:pt idx="20">
                  <c:v>679</c:v>
                </c:pt>
                <c:pt idx="21">
                  <c:v>681</c:v>
                </c:pt>
                <c:pt idx="22">
                  <c:v>683</c:v>
                </c:pt>
                <c:pt idx="23">
                  <c:v>685</c:v>
                </c:pt>
                <c:pt idx="24">
                  <c:v>687</c:v>
                </c:pt>
                <c:pt idx="25">
                  <c:v>689</c:v>
                </c:pt>
                <c:pt idx="26">
                  <c:v>691</c:v>
                </c:pt>
                <c:pt idx="27">
                  <c:v>693</c:v>
                </c:pt>
                <c:pt idx="28">
                  <c:v>695</c:v>
                </c:pt>
                <c:pt idx="29">
                  <c:v>697</c:v>
                </c:pt>
                <c:pt idx="30">
                  <c:v>699</c:v>
                </c:pt>
                <c:pt idx="31">
                  <c:v>701</c:v>
                </c:pt>
                <c:pt idx="32">
                  <c:v>703</c:v>
                </c:pt>
                <c:pt idx="33">
                  <c:v>705</c:v>
                </c:pt>
                <c:pt idx="34">
                  <c:v>707</c:v>
                </c:pt>
                <c:pt idx="35">
                  <c:v>709</c:v>
                </c:pt>
                <c:pt idx="36">
                  <c:v>711</c:v>
                </c:pt>
                <c:pt idx="37">
                  <c:v>713</c:v>
                </c:pt>
                <c:pt idx="38">
                  <c:v>715</c:v>
                </c:pt>
                <c:pt idx="39">
                  <c:v>717</c:v>
                </c:pt>
                <c:pt idx="40">
                  <c:v>719</c:v>
                </c:pt>
                <c:pt idx="41">
                  <c:v>721</c:v>
                </c:pt>
                <c:pt idx="42">
                  <c:v>723</c:v>
                </c:pt>
                <c:pt idx="43">
                  <c:v>725</c:v>
                </c:pt>
                <c:pt idx="44">
                  <c:v>727</c:v>
                </c:pt>
                <c:pt idx="45">
                  <c:v>729</c:v>
                </c:pt>
              </c:numCache>
            </c:numRef>
          </c:xVal>
          <c:yVal>
            <c:numRef>
              <c:f>'SEG. HOMOGENIOS - Sentido Norte'!$E$2:$E$47</c:f>
              <c:numCache>
                <c:formatCode>0.0</c:formatCode>
                <c:ptCount val="46"/>
                <c:pt idx="0">
                  <c:v>-0.91304347826086985</c:v>
                </c:pt>
                <c:pt idx="1">
                  <c:v>-1.2260869565217396</c:v>
                </c:pt>
                <c:pt idx="2">
                  <c:v>-0.33913043478260918</c:v>
                </c:pt>
                <c:pt idx="3">
                  <c:v>0.14782608695652089</c:v>
                </c:pt>
                <c:pt idx="4">
                  <c:v>-0.565217391304349</c:v>
                </c:pt>
                <c:pt idx="5">
                  <c:v>-7.8260869565218938E-2</c:v>
                </c:pt>
                <c:pt idx="6">
                  <c:v>-0.59130434782608876</c:v>
                </c:pt>
                <c:pt idx="7">
                  <c:v>-0.70434782608695856</c:v>
                </c:pt>
                <c:pt idx="8">
                  <c:v>-0.61739130434782841</c:v>
                </c:pt>
                <c:pt idx="9">
                  <c:v>6.9565217391301837E-2</c:v>
                </c:pt>
                <c:pt idx="10">
                  <c:v>-0.64347826086956805</c:v>
                </c:pt>
                <c:pt idx="11">
                  <c:v>4.3478260869562191E-2</c:v>
                </c:pt>
                <c:pt idx="12">
                  <c:v>-0.26956521739130768</c:v>
                </c:pt>
                <c:pt idx="13">
                  <c:v>-0.38260869565217748</c:v>
                </c:pt>
                <c:pt idx="14">
                  <c:v>-0.29565217391304732</c:v>
                </c:pt>
                <c:pt idx="15">
                  <c:v>0.39130434782608292</c:v>
                </c:pt>
                <c:pt idx="16">
                  <c:v>0.27826086956521312</c:v>
                </c:pt>
                <c:pt idx="17">
                  <c:v>-0.43478260869565677</c:v>
                </c:pt>
                <c:pt idx="18">
                  <c:v>-0.34782608695652661</c:v>
                </c:pt>
                <c:pt idx="19">
                  <c:v>-1.0608695652173965</c:v>
                </c:pt>
                <c:pt idx="20">
                  <c:v>-0.37391304347826626</c:v>
                </c:pt>
                <c:pt idx="21">
                  <c:v>-0.18695652173913602</c:v>
                </c:pt>
                <c:pt idx="22">
                  <c:v>0.49999999999999423</c:v>
                </c:pt>
                <c:pt idx="23">
                  <c:v>-0.41304347826087562</c:v>
                </c:pt>
                <c:pt idx="24">
                  <c:v>-0.22608695652174537</c:v>
                </c:pt>
                <c:pt idx="25">
                  <c:v>-0.93913043478261526</c:v>
                </c:pt>
                <c:pt idx="26">
                  <c:v>-1.0521739130434851</c:v>
                </c:pt>
                <c:pt idx="27">
                  <c:v>-0.16521739130435464</c:v>
                </c:pt>
                <c:pt idx="28">
                  <c:v>-7.8260869565224489E-2</c:v>
                </c:pt>
                <c:pt idx="29">
                  <c:v>-0.39130434782609436</c:v>
                </c:pt>
                <c:pt idx="30">
                  <c:v>0.29565217391303589</c:v>
                </c:pt>
                <c:pt idx="31">
                  <c:v>0.98260869565216613</c:v>
                </c:pt>
                <c:pt idx="32">
                  <c:v>1.6695652173912965</c:v>
                </c:pt>
                <c:pt idx="33">
                  <c:v>2.5565217391304271</c:v>
                </c:pt>
                <c:pt idx="34">
                  <c:v>2.4434782608695573</c:v>
                </c:pt>
                <c:pt idx="35">
                  <c:v>1.7304347826086874</c:v>
                </c:pt>
                <c:pt idx="36">
                  <c:v>1.6173913043478176</c:v>
                </c:pt>
                <c:pt idx="37">
                  <c:v>1.7043478260869478</c:v>
                </c:pt>
                <c:pt idx="38">
                  <c:v>0.9913043478260779</c:v>
                </c:pt>
                <c:pt idx="39">
                  <c:v>1.2782608695652082</c:v>
                </c:pt>
                <c:pt idx="40">
                  <c:v>1.5652173913043383</c:v>
                </c:pt>
                <c:pt idx="41">
                  <c:v>1.6521739130434685</c:v>
                </c:pt>
                <c:pt idx="42">
                  <c:v>0.93913043478259861</c:v>
                </c:pt>
                <c:pt idx="43">
                  <c:v>0.22608695652172872</c:v>
                </c:pt>
                <c:pt idx="44">
                  <c:v>0.11304347826085892</c:v>
                </c:pt>
                <c:pt idx="45">
                  <c:v>-1.0880185641326534E-14</c:v>
                </c:pt>
              </c:numCache>
            </c:numRef>
          </c:yVal>
        </c:ser>
        <c:axId val="90710784"/>
        <c:axId val="90712320"/>
      </c:scatterChart>
      <c:valAx>
        <c:axId val="90710784"/>
        <c:scaling>
          <c:orientation val="minMax"/>
          <c:max val="729"/>
          <c:min val="639"/>
        </c:scaling>
        <c:axPos val="b"/>
        <c:numFmt formatCode="0" sourceLinked="1"/>
        <c:tickLblPos val="nextTo"/>
        <c:crossAx val="90712320"/>
        <c:crosses val="autoZero"/>
        <c:crossBetween val="midCat"/>
        <c:majorUnit val="5"/>
        <c:minorUnit val="1"/>
      </c:valAx>
      <c:valAx>
        <c:axId val="90712320"/>
        <c:scaling>
          <c:orientation val="minMax"/>
        </c:scaling>
        <c:axPos val="l"/>
        <c:majorGridlines/>
        <c:numFmt formatCode="0.0" sourceLinked="1"/>
        <c:tickLblPos val="nextTo"/>
        <c:crossAx val="90710784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algn="ctr">
              <a:defRPr sz="1600"/>
            </a:pPr>
            <a:r>
              <a:rPr lang="pt-BR" sz="1600" b="1" i="0" baseline="0"/>
              <a:t>Parâmetro de qualidade do pavimento (PQP) - Sentido  Sul Norte - Linha Verde Lote Jardim Botânico </a:t>
            </a:r>
            <a:endParaRPr lang="pt-BR" sz="1600"/>
          </a:p>
        </c:rich>
      </c:tx>
      <c:layout>
        <c:manualLayout>
          <c:xMode val="edge"/>
          <c:yMode val="edge"/>
          <c:x val="0.15375873460750838"/>
          <c:y val="2.667074449717536E-2"/>
        </c:manualLayout>
      </c:layout>
    </c:title>
    <c:plotArea>
      <c:layout>
        <c:manualLayout>
          <c:layoutTarget val="inner"/>
          <c:xMode val="edge"/>
          <c:yMode val="edge"/>
          <c:x val="7.3648805408652693E-2"/>
          <c:y val="0.13589671053521871"/>
          <c:w val="0.90986088114211716"/>
          <c:h val="0.68202613833729753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Lbls>
            <c:dLblPos val="outEnd"/>
            <c:showVal val="1"/>
          </c:dLbls>
          <c:cat>
            <c:strRef>
              <c:f>'SEG. HOMOGENIOS - Sentido Norte'!$R$54:$R$69</c:f>
              <c:strCache>
                <c:ptCount val="16"/>
                <c:pt idx="0">
                  <c:v>639+10 / 645+5</c:v>
                </c:pt>
                <c:pt idx="1">
                  <c:v>645+5 / 653+ 5</c:v>
                </c:pt>
                <c:pt idx="2">
                  <c:v>653+5 / 657+5</c:v>
                </c:pt>
                <c:pt idx="3">
                  <c:v>657+5 / 659+5</c:v>
                </c:pt>
                <c:pt idx="4">
                  <c:v>659+5 / 661+5</c:v>
                </c:pt>
                <c:pt idx="5">
                  <c:v>661+5 / 665+5</c:v>
                </c:pt>
                <c:pt idx="6">
                  <c:v>665+5 / 669+5</c:v>
                </c:pt>
                <c:pt idx="7">
                  <c:v>669+5 / 677+5</c:v>
                </c:pt>
                <c:pt idx="8">
                  <c:v>677+5 / 683</c:v>
                </c:pt>
                <c:pt idx="9">
                  <c:v>683 / 691</c:v>
                </c:pt>
                <c:pt idx="10">
                  <c:v>691 / 695+5</c:v>
                </c:pt>
                <c:pt idx="11">
                  <c:v>695+5 / 697+10</c:v>
                </c:pt>
                <c:pt idx="12">
                  <c:v>697+10 / 705+10</c:v>
                </c:pt>
                <c:pt idx="13">
                  <c:v>705+10 / 715+20</c:v>
                </c:pt>
                <c:pt idx="14">
                  <c:v>715+20 / 721+20</c:v>
                </c:pt>
                <c:pt idx="15">
                  <c:v>721+20 / 729+10</c:v>
                </c:pt>
              </c:strCache>
            </c:strRef>
          </c:cat>
          <c:val>
            <c:numRef>
              <c:f>'SEG. HOMOGENIOS - Sentido Norte'!$H$54:$H$69</c:f>
              <c:numCache>
                <c:formatCode>0</c:formatCode>
                <c:ptCount val="16"/>
                <c:pt idx="0">
                  <c:v>95</c:v>
                </c:pt>
                <c:pt idx="1">
                  <c:v>56</c:v>
                </c:pt>
                <c:pt idx="2">
                  <c:v>86.666666666666686</c:v>
                </c:pt>
                <c:pt idx="3">
                  <c:v>10</c:v>
                </c:pt>
                <c:pt idx="4">
                  <c:v>80</c:v>
                </c:pt>
                <c:pt idx="5">
                  <c:v>26.666666666666668</c:v>
                </c:pt>
                <c:pt idx="6">
                  <c:v>86.666666666666671</c:v>
                </c:pt>
                <c:pt idx="7">
                  <c:v>40</c:v>
                </c:pt>
                <c:pt idx="8">
                  <c:v>107.5</c:v>
                </c:pt>
                <c:pt idx="9">
                  <c:v>42</c:v>
                </c:pt>
                <c:pt idx="10">
                  <c:v>93.333333333333343</c:v>
                </c:pt>
                <c:pt idx="11">
                  <c:v>30</c:v>
                </c:pt>
                <c:pt idx="12">
                  <c:v>132</c:v>
                </c:pt>
                <c:pt idx="13">
                  <c:v>50</c:v>
                </c:pt>
                <c:pt idx="14">
                  <c:v>85</c:v>
                </c:pt>
                <c:pt idx="15">
                  <c:v>40</c:v>
                </c:pt>
              </c:numCache>
            </c:numRef>
          </c:val>
        </c:ser>
        <c:gapWidth val="0"/>
        <c:axId val="90725760"/>
        <c:axId val="75433472"/>
      </c:barChart>
      <c:lineChart>
        <c:grouping val="standard"/>
        <c:ser>
          <c:idx val="1"/>
          <c:order val="1"/>
          <c:tx>
            <c:v>20</c:v>
          </c:tx>
          <c:marker>
            <c:symbol val="none"/>
          </c:marker>
          <c:val>
            <c:numRef>
              <c:f>'SEG. HOMOGENIOS - Sentido Norte'!$S$54:$S$69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tx>
            <c:v>60</c:v>
          </c:tx>
          <c:marker>
            <c:symbol val="none"/>
          </c:marker>
          <c:val>
            <c:numRef>
              <c:f>'SEG. HOMOGENIOS - Sentido Norte'!$T$54:$T$69</c:f>
              <c:numCache>
                <c:formatCode>General</c:formatCode>
                <c:ptCount val="16"/>
              </c:numCache>
            </c:numRef>
          </c:val>
        </c:ser>
        <c:marker val="1"/>
        <c:axId val="90725760"/>
        <c:axId val="75433472"/>
      </c:lineChart>
      <c:catAx>
        <c:axId val="90725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Segmentos Homogeneos</a:t>
                </a:r>
              </a:p>
            </c:rich>
          </c:tx>
          <c:layout/>
        </c:title>
        <c:numFmt formatCode="0" sourceLinked="1"/>
        <c:tickLblPos val="nextTo"/>
        <c:txPr>
          <a:bodyPr rot="-5400000" vert="horz"/>
          <a:lstStyle/>
          <a:p>
            <a:pPr>
              <a:defRPr sz="800"/>
            </a:pPr>
            <a:endParaRPr lang="pt-BR"/>
          </a:p>
        </c:txPr>
        <c:crossAx val="75433472"/>
        <c:crosses val="autoZero"/>
        <c:auto val="1"/>
        <c:lblAlgn val="ctr"/>
        <c:lblOffset val="100"/>
      </c:catAx>
      <c:valAx>
        <c:axId val="75433472"/>
        <c:scaling>
          <c:orientation val="minMax"/>
          <c:max val="16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Parametros de qualidade</a:t>
                </a:r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90725760"/>
        <c:crosses val="autoZero"/>
        <c:crossBetween val="between"/>
        <c:majorUnit val="10"/>
        <c:minorUnit val="5"/>
      </c:valAx>
    </c:plotArea>
    <c:plotVisOnly val="1"/>
    <c:dispBlanksAs val="gap"/>
  </c:chart>
  <c:printSettings>
    <c:headerFooter/>
    <c:pageMargins b="0.39370078740157488" l="0.78740157480314954" r="0.39370078740157488" t="0.39370078740157488" header="0" footer="0"/>
    <c:pageSetup paperSize="8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lineMarker"/>
        <c:ser>
          <c:idx val="0"/>
          <c:order val="0"/>
          <c:dLbls>
            <c:txPr>
              <a:bodyPr/>
              <a:lstStyle/>
              <a:p>
                <a:pPr>
                  <a:defRPr sz="500"/>
                </a:pPr>
                <a:endParaRPr lang="pt-BR"/>
              </a:p>
            </c:txPr>
            <c:dLblPos val="t"/>
            <c:showVal val="1"/>
            <c:showCatName val="1"/>
          </c:dLbls>
          <c:xVal>
            <c:numRef>
              <c:f>'SEG. HOMOGENIOS - Sentido Sul'!$A$2:$A$46</c:f>
              <c:numCache>
                <c:formatCode>0</c:formatCode>
                <c:ptCount val="45"/>
                <c:pt idx="0">
                  <c:v>640</c:v>
                </c:pt>
                <c:pt idx="1">
                  <c:v>642</c:v>
                </c:pt>
                <c:pt idx="2">
                  <c:v>644</c:v>
                </c:pt>
                <c:pt idx="3">
                  <c:v>646</c:v>
                </c:pt>
                <c:pt idx="4">
                  <c:v>648</c:v>
                </c:pt>
                <c:pt idx="5">
                  <c:v>650</c:v>
                </c:pt>
                <c:pt idx="6">
                  <c:v>652</c:v>
                </c:pt>
                <c:pt idx="7">
                  <c:v>654</c:v>
                </c:pt>
                <c:pt idx="8">
                  <c:v>656</c:v>
                </c:pt>
                <c:pt idx="9">
                  <c:v>658</c:v>
                </c:pt>
                <c:pt idx="10">
                  <c:v>660</c:v>
                </c:pt>
                <c:pt idx="11">
                  <c:v>662</c:v>
                </c:pt>
                <c:pt idx="12">
                  <c:v>664</c:v>
                </c:pt>
                <c:pt idx="13">
                  <c:v>666</c:v>
                </c:pt>
                <c:pt idx="14">
                  <c:v>668</c:v>
                </c:pt>
                <c:pt idx="15">
                  <c:v>670</c:v>
                </c:pt>
                <c:pt idx="16">
                  <c:v>672</c:v>
                </c:pt>
                <c:pt idx="17">
                  <c:v>674</c:v>
                </c:pt>
                <c:pt idx="18">
                  <c:v>676</c:v>
                </c:pt>
                <c:pt idx="19">
                  <c:v>678</c:v>
                </c:pt>
                <c:pt idx="20">
                  <c:v>680</c:v>
                </c:pt>
                <c:pt idx="21">
                  <c:v>682</c:v>
                </c:pt>
                <c:pt idx="22">
                  <c:v>684</c:v>
                </c:pt>
                <c:pt idx="23">
                  <c:v>686</c:v>
                </c:pt>
                <c:pt idx="24">
                  <c:v>688</c:v>
                </c:pt>
                <c:pt idx="25">
                  <c:v>690</c:v>
                </c:pt>
                <c:pt idx="26">
                  <c:v>692</c:v>
                </c:pt>
                <c:pt idx="27">
                  <c:v>694</c:v>
                </c:pt>
                <c:pt idx="28">
                  <c:v>696</c:v>
                </c:pt>
                <c:pt idx="29">
                  <c:v>698</c:v>
                </c:pt>
                <c:pt idx="30">
                  <c:v>700</c:v>
                </c:pt>
                <c:pt idx="31">
                  <c:v>702</c:v>
                </c:pt>
                <c:pt idx="32">
                  <c:v>704</c:v>
                </c:pt>
                <c:pt idx="33">
                  <c:v>706</c:v>
                </c:pt>
                <c:pt idx="34">
                  <c:v>708</c:v>
                </c:pt>
                <c:pt idx="35">
                  <c:v>710</c:v>
                </c:pt>
                <c:pt idx="36">
                  <c:v>712</c:v>
                </c:pt>
                <c:pt idx="37">
                  <c:v>714</c:v>
                </c:pt>
                <c:pt idx="38">
                  <c:v>716</c:v>
                </c:pt>
                <c:pt idx="39">
                  <c:v>718</c:v>
                </c:pt>
                <c:pt idx="40">
                  <c:v>720</c:v>
                </c:pt>
                <c:pt idx="41">
                  <c:v>722</c:v>
                </c:pt>
                <c:pt idx="42">
                  <c:v>724</c:v>
                </c:pt>
                <c:pt idx="43">
                  <c:v>726</c:v>
                </c:pt>
                <c:pt idx="44">
                  <c:v>728</c:v>
                </c:pt>
              </c:numCache>
            </c:numRef>
          </c:xVal>
          <c:yVal>
            <c:numRef>
              <c:f>'SEG. HOMOGENIOS - Sentido Sul'!$E$2:$E$46</c:f>
              <c:numCache>
                <c:formatCode>0.0</c:formatCode>
                <c:ptCount val="45"/>
                <c:pt idx="0">
                  <c:v>0.29333333333333345</c:v>
                </c:pt>
                <c:pt idx="1">
                  <c:v>0.88666666666666694</c:v>
                </c:pt>
                <c:pt idx="2">
                  <c:v>0.88000000000000034</c:v>
                </c:pt>
                <c:pt idx="3">
                  <c:v>0.87333333333333374</c:v>
                </c:pt>
                <c:pt idx="4">
                  <c:v>1.6666666666666674</c:v>
                </c:pt>
                <c:pt idx="5">
                  <c:v>1.4600000000000009</c:v>
                </c:pt>
                <c:pt idx="6">
                  <c:v>1.2533333333333343</c:v>
                </c:pt>
                <c:pt idx="7">
                  <c:v>1.0466666666666677</c:v>
                </c:pt>
                <c:pt idx="8">
                  <c:v>1.6400000000000012</c:v>
                </c:pt>
                <c:pt idx="9">
                  <c:v>0.63333333333333464</c:v>
                </c:pt>
                <c:pt idx="10">
                  <c:v>0.42666666666666808</c:v>
                </c:pt>
                <c:pt idx="11">
                  <c:v>-0.57999999999999852</c:v>
                </c:pt>
                <c:pt idx="12">
                  <c:v>-0.58666666666666512</c:v>
                </c:pt>
                <c:pt idx="13">
                  <c:v>-0.59333333333333171</c:v>
                </c:pt>
                <c:pt idx="14">
                  <c:v>-0.39999999999999813</c:v>
                </c:pt>
                <c:pt idx="15">
                  <c:v>-0.20666666666666456</c:v>
                </c:pt>
                <c:pt idx="16">
                  <c:v>-0.21333333333333115</c:v>
                </c:pt>
                <c:pt idx="17">
                  <c:v>-1.0199999999999978</c:v>
                </c:pt>
                <c:pt idx="18">
                  <c:v>-1.0266666666666644</c:v>
                </c:pt>
                <c:pt idx="19">
                  <c:v>-2.033333333333331</c:v>
                </c:pt>
                <c:pt idx="20">
                  <c:v>-2.6399999999999975</c:v>
                </c:pt>
                <c:pt idx="21">
                  <c:v>-2.6466666666666638</c:v>
                </c:pt>
                <c:pt idx="22">
                  <c:v>-1.8533333333333302</c:v>
                </c:pt>
                <c:pt idx="23">
                  <c:v>-1.6599999999999966</c:v>
                </c:pt>
                <c:pt idx="24">
                  <c:v>-1.2666666666666633</c:v>
                </c:pt>
                <c:pt idx="25">
                  <c:v>-0.87333333333332996</c:v>
                </c:pt>
                <c:pt idx="26">
                  <c:v>-0.47999999999999643</c:v>
                </c:pt>
                <c:pt idx="27">
                  <c:v>-1.486666666666663</c:v>
                </c:pt>
                <c:pt idx="28">
                  <c:v>-1.6933333333333296</c:v>
                </c:pt>
                <c:pt idx="29">
                  <c:v>-1.0999999999999961</c:v>
                </c:pt>
                <c:pt idx="30">
                  <c:v>-0.30666666666666242</c:v>
                </c:pt>
                <c:pt idx="31">
                  <c:v>0.28666666666667107</c:v>
                </c:pt>
                <c:pt idx="32">
                  <c:v>-0.51999999999999558</c:v>
                </c:pt>
                <c:pt idx="33">
                  <c:v>7.3333333333337913E-2</c:v>
                </c:pt>
                <c:pt idx="34">
                  <c:v>0.46666666666667123</c:v>
                </c:pt>
                <c:pt idx="35">
                  <c:v>0.26000000000000467</c:v>
                </c:pt>
                <c:pt idx="36">
                  <c:v>0.25333333333333807</c:v>
                </c:pt>
                <c:pt idx="37">
                  <c:v>-0.55333333333332857</c:v>
                </c:pt>
                <c:pt idx="38">
                  <c:v>4.0000000000004921E-2</c:v>
                </c:pt>
                <c:pt idx="39">
                  <c:v>-0.16666666666666163</c:v>
                </c:pt>
                <c:pt idx="40">
                  <c:v>-0.17333333333332823</c:v>
                </c:pt>
                <c:pt idx="41">
                  <c:v>0.42000000000000526</c:v>
                </c:pt>
                <c:pt idx="42">
                  <c:v>0.2133333333333387</c:v>
                </c:pt>
                <c:pt idx="43">
                  <c:v>0.20666666666667211</c:v>
                </c:pt>
                <c:pt idx="44">
                  <c:v>5.5511151231257827E-15</c:v>
                </c:pt>
              </c:numCache>
            </c:numRef>
          </c:yVal>
        </c:ser>
        <c:axId val="90714496"/>
        <c:axId val="98345344"/>
      </c:scatterChart>
      <c:valAx>
        <c:axId val="90714496"/>
        <c:scaling>
          <c:orientation val="minMax"/>
          <c:max val="735"/>
          <c:min val="645"/>
        </c:scaling>
        <c:axPos val="b"/>
        <c:numFmt formatCode="0" sourceLinked="1"/>
        <c:tickLblPos val="nextTo"/>
        <c:crossAx val="98345344"/>
        <c:crosses val="autoZero"/>
        <c:crossBetween val="midCat"/>
        <c:majorUnit val="5"/>
        <c:minorUnit val="1"/>
      </c:valAx>
      <c:valAx>
        <c:axId val="98345344"/>
        <c:scaling>
          <c:orientation val="minMax"/>
        </c:scaling>
        <c:axPos val="l"/>
        <c:majorGridlines/>
        <c:numFmt formatCode="0.0" sourceLinked="1"/>
        <c:tickLblPos val="nextTo"/>
        <c:crossAx val="90714496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Parâmetro de qualidade do pavimento - Sentido Norte Sul - Linha Verde Lote Jardim</a:t>
            </a:r>
            <a:r>
              <a:rPr lang="pt-BR" sz="1600" baseline="0"/>
              <a:t> Botânico</a:t>
            </a:r>
            <a:r>
              <a:rPr lang="pt-BR" sz="1600"/>
              <a:t>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9008169512829199E-2"/>
          <c:y val="0.13048022214062074"/>
          <c:w val="0.90018899086741422"/>
          <c:h val="0.67767122930151413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Lbls>
            <c:showVal val="1"/>
          </c:dLbls>
          <c:cat>
            <c:strRef>
              <c:f>'SEG. HOMOGENIOS - Sentido Sul'!$R$53:$R$67</c:f>
              <c:strCache>
                <c:ptCount val="15"/>
                <c:pt idx="0">
                  <c:v>640+10 / 648 +10</c:v>
                </c:pt>
                <c:pt idx="1">
                  <c:v>648+10 / 654+10</c:v>
                </c:pt>
                <c:pt idx="2">
                  <c:v>654+10 / 656 + 10</c:v>
                </c:pt>
                <c:pt idx="3">
                  <c:v>656+10 / 662+10</c:v>
                </c:pt>
                <c:pt idx="4">
                  <c:v>662+10 / 666+10</c:v>
                </c:pt>
                <c:pt idx="5">
                  <c:v>666+10 / 672+10</c:v>
                </c:pt>
                <c:pt idx="6">
                  <c:v>672+10 / 676+10</c:v>
                </c:pt>
                <c:pt idx="7">
                  <c:v>676+10 / 682+10</c:v>
                </c:pt>
                <c:pt idx="8">
                  <c:v>682+10 / 692+10</c:v>
                </c:pt>
                <c:pt idx="9">
                  <c:v>692+10 / 696+10</c:v>
                </c:pt>
                <c:pt idx="10">
                  <c:v>696+10 / 702+5</c:v>
                </c:pt>
                <c:pt idx="11">
                  <c:v>702 / 704</c:v>
                </c:pt>
                <c:pt idx="12">
                  <c:v>704 / 708</c:v>
                </c:pt>
                <c:pt idx="13">
                  <c:v>708 / 720</c:v>
                </c:pt>
                <c:pt idx="14">
                  <c:v>720 / 728+5</c:v>
                </c:pt>
              </c:strCache>
            </c:strRef>
          </c:cat>
          <c:val>
            <c:numRef>
              <c:f>'SEG. HOMOGENIOS - Sentido Sul'!$H$53:$H$67</c:f>
              <c:numCache>
                <c:formatCode>0</c:formatCode>
                <c:ptCount val="15"/>
                <c:pt idx="0">
                  <c:v>134</c:v>
                </c:pt>
                <c:pt idx="1">
                  <c:v>60</c:v>
                </c:pt>
                <c:pt idx="2">
                  <c:v>80</c:v>
                </c:pt>
                <c:pt idx="3">
                  <c:v>20</c:v>
                </c:pt>
                <c:pt idx="4">
                  <c:v>66.666666666666686</c:v>
                </c:pt>
                <c:pt idx="5">
                  <c:v>85</c:v>
                </c:pt>
                <c:pt idx="6">
                  <c:v>40.000000000000007</c:v>
                </c:pt>
                <c:pt idx="7">
                  <c:v>35</c:v>
                </c:pt>
                <c:pt idx="8">
                  <c:v>120</c:v>
                </c:pt>
                <c:pt idx="9">
                  <c:v>26.666666666666668</c:v>
                </c:pt>
                <c:pt idx="10">
                  <c:v>125</c:v>
                </c:pt>
                <c:pt idx="11">
                  <c:v>10</c:v>
                </c:pt>
                <c:pt idx="12">
                  <c:v>100.00000000000001</c:v>
                </c:pt>
                <c:pt idx="13">
                  <c:v>77.142857142857153</c:v>
                </c:pt>
                <c:pt idx="14">
                  <c:v>84</c:v>
                </c:pt>
              </c:numCache>
            </c:numRef>
          </c:val>
        </c:ser>
        <c:gapWidth val="0"/>
        <c:axId val="98383360"/>
        <c:axId val="98385280"/>
      </c:barChart>
      <c:lineChart>
        <c:grouping val="standard"/>
        <c:ser>
          <c:idx val="1"/>
          <c:order val="1"/>
          <c:tx>
            <c:v>FRESAGEM DE 5 cm</c:v>
          </c:tx>
          <c:marker>
            <c:symbol val="none"/>
          </c:marker>
          <c:val>
            <c:numRef>
              <c:f>'SEG. HOMOGENIOS - Sentido Sul'!$S$53:$S$67</c:f>
              <c:numCache>
                <c:formatCode>General</c:formatCode>
                <c:ptCount val="15"/>
              </c:numCache>
            </c:numRef>
          </c:val>
        </c:ser>
        <c:ser>
          <c:idx val="2"/>
          <c:order val="2"/>
          <c:tx>
            <c:v>60</c:v>
          </c:tx>
          <c:marker>
            <c:symbol val="none"/>
          </c:marker>
          <c:val>
            <c:numRef>
              <c:f>'SEG. HOMOGENIOS - Sentido Sul'!$T$53:$T$67</c:f>
              <c:numCache>
                <c:formatCode>General</c:formatCode>
                <c:ptCount val="15"/>
              </c:numCache>
            </c:numRef>
          </c:val>
        </c:ser>
        <c:marker val="1"/>
        <c:axId val="98383360"/>
        <c:axId val="98385280"/>
      </c:lineChart>
      <c:catAx>
        <c:axId val="98383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Segmentos Homogêneos</a:t>
                </a:r>
              </a:p>
            </c:rich>
          </c:tx>
          <c:layout/>
        </c:title>
        <c:numFmt formatCode="0" sourceLinked="1"/>
        <c:tickLblPos val="nextTo"/>
        <c:txPr>
          <a:bodyPr rot="-5400000" vert="horz"/>
          <a:lstStyle/>
          <a:p>
            <a:pPr>
              <a:defRPr sz="800"/>
            </a:pPr>
            <a:endParaRPr lang="pt-BR"/>
          </a:p>
        </c:txPr>
        <c:crossAx val="98385280"/>
        <c:crosses val="autoZero"/>
        <c:auto val="1"/>
        <c:lblAlgn val="ctr"/>
        <c:lblOffset val="100"/>
      </c:catAx>
      <c:valAx>
        <c:axId val="98385280"/>
        <c:scaling>
          <c:orientation val="minMax"/>
          <c:max val="16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Parâmetro de qualidade</a:t>
                </a:r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900"/>
            </a:pPr>
            <a:endParaRPr lang="pt-BR"/>
          </a:p>
        </c:txPr>
        <c:crossAx val="98383360"/>
        <c:crosses val="autoZero"/>
        <c:crossBetween val="between"/>
        <c:majorUnit val="10"/>
        <c:minorUnit val="5"/>
      </c:valAx>
    </c:plotArea>
    <c:plotVisOnly val="1"/>
    <c:dispBlanksAs val="gap"/>
  </c:chart>
  <c:printSettings>
    <c:headerFooter/>
    <c:pageMargins b="0.39370078740157488" l="0.78740157480314954" r="0.39370078740157488" t="0.39370078740157488" header="0" footer="0"/>
    <c:pageSetup paperSize="8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608357</xdr:colOff>
      <xdr:row>1</xdr:row>
      <xdr:rowOff>86140</xdr:rowOff>
    </xdr:from>
    <xdr:to>
      <xdr:col>29</xdr:col>
      <xdr:colOff>4083</xdr:colOff>
      <xdr:row>15</xdr:row>
      <xdr:rowOff>160683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602427</xdr:colOff>
      <xdr:row>70</xdr:row>
      <xdr:rowOff>13607</xdr:rowOff>
    </xdr:from>
    <xdr:to>
      <xdr:col>22</xdr:col>
      <xdr:colOff>598715</xdr:colOff>
      <xdr:row>109</xdr:row>
      <xdr:rowOff>136071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0.37954</cdr:x>
      <cdr:y>0.45922</cdr:y>
    </cdr:from>
    <cdr:to>
      <cdr:x>0.7454</cdr:x>
      <cdr:y>0.51018</cdr:y>
    </cdr:to>
    <cdr:sp macro="" textlink="">
      <cdr:nvSpPr>
        <cdr:cNvPr id="2" name="Retângulo 1"/>
        <cdr:cNvSpPr/>
      </cdr:nvSpPr>
      <cdr:spPr>
        <a:xfrm xmlns:a="http://schemas.openxmlformats.org/drawingml/2006/main">
          <a:off x="3237700" y="2768172"/>
          <a:ext cx="3121115" cy="3071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pt-BR" sz="1500" b="1" cap="none" spc="0">
              <a:ln w="12700">
                <a:solidFill>
                  <a:srgbClr val="1F497D">
                    <a:satMod val="155000"/>
                  </a:srgbClr>
                </a:solidFill>
                <a:prstDash val="solid"/>
              </a:ln>
              <a:solidFill>
                <a:srgbClr val="EEECE1">
                  <a:tint val="85000"/>
                  <a:satMod val="155000"/>
                </a:srgb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rPr>
            <a:t>FRESAGEM ESPESSURA</a:t>
          </a:r>
          <a:r>
            <a:rPr lang="pt-BR" sz="1500" b="1" cap="none" spc="0" baseline="0">
              <a:ln w="12700">
                <a:solidFill>
                  <a:srgbClr val="1F497D">
                    <a:satMod val="155000"/>
                  </a:srgbClr>
                </a:solidFill>
                <a:prstDash val="solid"/>
              </a:ln>
              <a:solidFill>
                <a:srgbClr val="EEECE1">
                  <a:tint val="85000"/>
                  <a:satMod val="155000"/>
                </a:srgb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rPr>
            <a:t> 10 cm</a:t>
          </a:r>
          <a:endParaRPr lang="pt-BR" sz="1500" b="1" cap="none" spc="0">
            <a:ln w="12700">
              <a:solidFill>
                <a:srgbClr val="1F497D">
                  <a:satMod val="155000"/>
                </a:srgbClr>
              </a:solidFill>
              <a:prstDash val="solid"/>
            </a:ln>
            <a:solidFill>
              <a:srgbClr val="EEECE1">
                <a:tint val="85000"/>
                <a:satMod val="155000"/>
              </a:srgb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0.38672</cdr:x>
      <cdr:y>0.56329</cdr:y>
    </cdr:from>
    <cdr:to>
      <cdr:x>0.74002</cdr:x>
      <cdr:y>0.61425</cdr:y>
    </cdr:to>
    <cdr:sp macro="" textlink="">
      <cdr:nvSpPr>
        <cdr:cNvPr id="3" name="Retângulo 2"/>
        <cdr:cNvSpPr/>
      </cdr:nvSpPr>
      <cdr:spPr>
        <a:xfrm xmlns:a="http://schemas.openxmlformats.org/drawingml/2006/main">
          <a:off x="3298980" y="3395472"/>
          <a:ext cx="3013905" cy="3071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5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rPr>
            <a:t>FRESAGEM ESPESSURA</a:t>
          </a:r>
          <a:r>
            <a:rPr lang="pt-BR" sz="15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rPr>
            <a:t> 5 cm</a:t>
          </a:r>
          <a:endParaRPr lang="pt-BR" sz="15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0.45508</cdr:x>
      <cdr:y>0.75026</cdr:y>
    </cdr:from>
    <cdr:to>
      <cdr:x>0.66894</cdr:x>
      <cdr:y>0.80122</cdr:y>
    </cdr:to>
    <cdr:sp macro="" textlink="">
      <cdr:nvSpPr>
        <cdr:cNvPr id="4" name="Retângulo 3"/>
        <cdr:cNvSpPr/>
      </cdr:nvSpPr>
      <cdr:spPr>
        <a:xfrm xmlns:a="http://schemas.openxmlformats.org/drawingml/2006/main">
          <a:off x="3882188" y="4522511"/>
          <a:ext cx="1824372" cy="3071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5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rPr>
            <a:t>RECAPEAMENTO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277053</xdr:colOff>
      <xdr:row>1</xdr:row>
      <xdr:rowOff>49695</xdr:rowOff>
    </xdr:from>
    <xdr:to>
      <xdr:col>29</xdr:col>
      <xdr:colOff>275692</xdr:colOff>
      <xdr:row>30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597355</xdr:colOff>
      <xdr:row>68</xdr:row>
      <xdr:rowOff>2720</xdr:rowOff>
    </xdr:from>
    <xdr:to>
      <xdr:col>23</xdr:col>
      <xdr:colOff>11206</xdr:colOff>
      <xdr:row>108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0.4038</cdr:x>
      <cdr:y>0.74007</cdr:y>
    </cdr:from>
    <cdr:to>
      <cdr:x>0.62534</cdr:x>
      <cdr:y>0.79137</cdr:y>
    </cdr:to>
    <cdr:sp macro="" textlink="">
      <cdr:nvSpPr>
        <cdr:cNvPr id="5" name="Retângulo 4"/>
        <cdr:cNvSpPr/>
      </cdr:nvSpPr>
      <cdr:spPr>
        <a:xfrm xmlns:a="http://schemas.openxmlformats.org/drawingml/2006/main">
          <a:off x="3317186" y="4523554"/>
          <a:ext cx="1819985" cy="31354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pt-BR" sz="15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rPr>
            <a:t>RECAPEAMENTO</a:t>
          </a:r>
        </a:p>
      </cdr:txBody>
    </cdr:sp>
  </cdr:relSizeAnchor>
  <cdr:relSizeAnchor xmlns:cdr="http://schemas.openxmlformats.org/drawingml/2006/chartDrawing">
    <cdr:from>
      <cdr:x>0.33509</cdr:x>
      <cdr:y>0.561</cdr:y>
    </cdr:from>
    <cdr:to>
      <cdr:x>0.70109</cdr:x>
      <cdr:y>0.61229</cdr:y>
    </cdr:to>
    <cdr:sp macro="" textlink="">
      <cdr:nvSpPr>
        <cdr:cNvPr id="6" name="Retângulo 5"/>
        <cdr:cNvSpPr/>
      </cdr:nvSpPr>
      <cdr:spPr>
        <a:xfrm xmlns:a="http://schemas.openxmlformats.org/drawingml/2006/main">
          <a:off x="2752725" y="3429000"/>
          <a:ext cx="3006657" cy="31354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5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rPr>
            <a:t>FRESAGEM ESPESSURA</a:t>
          </a:r>
          <a:r>
            <a:rPr lang="pt-BR" sz="15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rPr>
            <a:t> 5 cm</a:t>
          </a:r>
          <a:endParaRPr lang="pt-BR" sz="15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0.34436</cdr:x>
      <cdr:y>0.35841</cdr:y>
    </cdr:from>
    <cdr:to>
      <cdr:x>0.72338</cdr:x>
      <cdr:y>0.40971</cdr:y>
    </cdr:to>
    <cdr:sp macro="" textlink="">
      <cdr:nvSpPr>
        <cdr:cNvPr id="7" name="Retângulo 6"/>
        <cdr:cNvSpPr/>
      </cdr:nvSpPr>
      <cdr:spPr>
        <a:xfrm xmlns:a="http://schemas.openxmlformats.org/drawingml/2006/main">
          <a:off x="2828925" y="2190750"/>
          <a:ext cx="3113609" cy="31354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5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rPr>
            <a:t>FRESAGEM ESPESSURA</a:t>
          </a:r>
          <a:r>
            <a:rPr lang="pt-BR" sz="15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rPr>
            <a:t> 10 cm</a:t>
          </a:r>
          <a:endParaRPr lang="pt-BR" sz="15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07"/>
  <sheetViews>
    <sheetView tabSelected="1" view="pageBreakPreview" zoomScale="80" zoomScaleSheetLayoutView="80" workbookViewId="0">
      <selection activeCell="AE51" sqref="AE51"/>
    </sheetView>
  </sheetViews>
  <sheetFormatPr defaultRowHeight="15"/>
  <cols>
    <col min="1" max="1" width="3.7109375" customWidth="1"/>
    <col min="2" max="2" width="3.7109375" style="32" customWidth="1"/>
    <col min="3" max="4" width="5.5703125" style="38" customWidth="1"/>
    <col min="5" max="24" width="4" style="38" customWidth="1"/>
    <col min="25" max="25" width="5.140625" style="38" customWidth="1"/>
    <col min="26" max="26" width="5.5703125" style="38" customWidth="1"/>
    <col min="27" max="29" width="9.140625" style="38" customWidth="1"/>
    <col min="31" max="33" width="9.140625" style="6"/>
    <col min="39" max="39" width="27.42578125" customWidth="1"/>
  </cols>
  <sheetData>
    <row r="1" spans="1:39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6"/>
      <c r="AC1" s="197"/>
    </row>
    <row r="2" spans="1:39">
      <c r="A2" s="137" t="s">
        <v>1</v>
      </c>
      <c r="B2" s="138"/>
      <c r="C2" s="138"/>
      <c r="D2" s="138"/>
      <c r="E2" s="139" t="s">
        <v>250</v>
      </c>
      <c r="F2" s="139"/>
      <c r="G2" s="139"/>
      <c r="H2" s="139"/>
      <c r="I2" s="139"/>
      <c r="J2" s="139"/>
      <c r="K2" s="139"/>
      <c r="L2" s="139"/>
      <c r="M2" s="139"/>
      <c r="N2" s="139" t="s">
        <v>44</v>
      </c>
      <c r="O2" s="139"/>
      <c r="P2" s="139"/>
      <c r="Q2" s="140" t="s">
        <v>43</v>
      </c>
      <c r="R2" s="140"/>
      <c r="S2" s="140"/>
      <c r="T2" s="140"/>
      <c r="U2" s="140"/>
      <c r="V2" s="140"/>
      <c r="W2" s="140"/>
      <c r="X2" s="140"/>
      <c r="Y2" s="140"/>
      <c r="Z2" s="140"/>
      <c r="AA2" s="140" t="s">
        <v>2</v>
      </c>
      <c r="AB2" s="141"/>
      <c r="AC2" s="132"/>
    </row>
    <row r="3" spans="1:39">
      <c r="A3" s="137" t="s">
        <v>3</v>
      </c>
      <c r="B3" s="138"/>
      <c r="C3" s="138"/>
      <c r="D3" s="138"/>
      <c r="E3" s="139" t="s">
        <v>251</v>
      </c>
      <c r="F3" s="139"/>
      <c r="G3" s="139"/>
      <c r="H3" s="139"/>
      <c r="I3" s="139"/>
      <c r="J3" s="139"/>
      <c r="K3" s="139"/>
      <c r="L3" s="139"/>
      <c r="M3" s="139"/>
      <c r="N3" s="142" t="s">
        <v>46</v>
      </c>
      <c r="O3" s="142"/>
      <c r="P3" s="142"/>
      <c r="Q3" s="139"/>
      <c r="R3" s="139"/>
      <c r="S3" s="139"/>
      <c r="T3" s="139"/>
      <c r="U3" s="139"/>
      <c r="V3" s="139"/>
      <c r="W3" s="140" t="s">
        <v>4</v>
      </c>
      <c r="X3" s="140"/>
      <c r="Y3" s="140"/>
      <c r="Z3" s="140"/>
      <c r="AA3" s="140" t="s">
        <v>4</v>
      </c>
      <c r="AB3" s="141"/>
      <c r="AC3" s="132"/>
    </row>
    <row r="4" spans="1:39">
      <c r="A4" s="137" t="s">
        <v>5</v>
      </c>
      <c r="B4" s="138"/>
      <c r="C4" s="138"/>
      <c r="D4" s="138"/>
      <c r="E4" s="139" t="s">
        <v>252</v>
      </c>
      <c r="F4" s="139"/>
      <c r="G4" s="139"/>
      <c r="H4" s="139"/>
      <c r="I4" s="139"/>
      <c r="J4" s="139"/>
      <c r="K4" s="139"/>
      <c r="L4" s="139"/>
      <c r="M4" s="139"/>
      <c r="N4" s="143" t="s">
        <v>6</v>
      </c>
      <c r="O4" s="143"/>
      <c r="P4" s="143"/>
      <c r="Q4" s="144" t="s">
        <v>45</v>
      </c>
      <c r="R4" s="144"/>
      <c r="S4" s="144"/>
      <c r="T4" s="144"/>
      <c r="U4" s="144"/>
      <c r="V4" s="144"/>
      <c r="W4" s="140"/>
      <c r="X4" s="140"/>
      <c r="Y4" s="140"/>
      <c r="Z4" s="140"/>
      <c r="AA4" s="140"/>
      <c r="AB4" s="141"/>
      <c r="AC4" s="132"/>
    </row>
    <row r="5" spans="1:39" ht="15" customHeight="1">
      <c r="A5" s="153" t="s">
        <v>7</v>
      </c>
      <c r="B5" s="154"/>
      <c r="C5" s="147" t="s">
        <v>8</v>
      </c>
      <c r="D5" s="147" t="s">
        <v>9</v>
      </c>
      <c r="E5" s="140" t="s">
        <v>10</v>
      </c>
      <c r="F5" s="140"/>
      <c r="G5" s="140"/>
      <c r="H5" s="140"/>
      <c r="I5" s="140"/>
      <c r="J5" s="140"/>
      <c r="K5" s="140"/>
      <c r="L5" s="140"/>
      <c r="M5" s="140"/>
      <c r="N5" s="140"/>
      <c r="O5" s="140" t="s">
        <v>11</v>
      </c>
      <c r="P5" s="140"/>
      <c r="Q5" s="140"/>
      <c r="R5" s="140"/>
      <c r="S5" s="147" t="s">
        <v>12</v>
      </c>
      <c r="T5" s="147"/>
      <c r="U5" s="147"/>
      <c r="V5" s="147"/>
      <c r="W5" s="147"/>
      <c r="X5" s="147"/>
      <c r="Y5" s="147" t="s">
        <v>13</v>
      </c>
      <c r="Z5" s="147"/>
      <c r="AA5" s="145" t="s">
        <v>14</v>
      </c>
      <c r="AB5" s="151"/>
      <c r="AC5" s="198"/>
    </row>
    <row r="6" spans="1:39">
      <c r="A6" s="153"/>
      <c r="B6" s="154"/>
      <c r="C6" s="147"/>
      <c r="D6" s="147"/>
      <c r="E6" s="140" t="s">
        <v>15</v>
      </c>
      <c r="F6" s="140"/>
      <c r="G6" s="140"/>
      <c r="H6" s="140"/>
      <c r="I6" s="140"/>
      <c r="J6" s="140"/>
      <c r="K6" s="140" t="s">
        <v>16</v>
      </c>
      <c r="L6" s="140"/>
      <c r="M6" s="140"/>
      <c r="N6" s="140"/>
      <c r="O6" s="140" t="s">
        <v>17</v>
      </c>
      <c r="P6" s="140"/>
      <c r="Q6" s="140" t="s">
        <v>18</v>
      </c>
      <c r="R6" s="140"/>
      <c r="S6" s="147"/>
      <c r="T6" s="147"/>
      <c r="U6" s="147"/>
      <c r="V6" s="147"/>
      <c r="W6" s="147"/>
      <c r="X6" s="147"/>
      <c r="Y6" s="147"/>
      <c r="Z6" s="147"/>
      <c r="AA6" s="145"/>
      <c r="AB6" s="151"/>
      <c r="AC6" s="198"/>
    </row>
    <row r="7" spans="1:39">
      <c r="A7" s="153"/>
      <c r="B7" s="154"/>
      <c r="C7" s="147"/>
      <c r="D7" s="147"/>
      <c r="E7" s="145" t="s">
        <v>19</v>
      </c>
      <c r="F7" s="145" t="s">
        <v>20</v>
      </c>
      <c r="G7" s="145" t="s">
        <v>21</v>
      </c>
      <c r="H7" s="145" t="s">
        <v>22</v>
      </c>
      <c r="I7" s="145" t="s">
        <v>23</v>
      </c>
      <c r="J7" s="145" t="s">
        <v>24</v>
      </c>
      <c r="K7" s="149" t="s">
        <v>25</v>
      </c>
      <c r="L7" s="149"/>
      <c r="M7" s="149" t="s">
        <v>26</v>
      </c>
      <c r="N7" s="149"/>
      <c r="O7" s="145" t="s">
        <v>27</v>
      </c>
      <c r="P7" s="145" t="s">
        <v>28</v>
      </c>
      <c r="Q7" s="145" t="s">
        <v>29</v>
      </c>
      <c r="R7" s="145" t="s">
        <v>30</v>
      </c>
      <c r="S7" s="145" t="s">
        <v>31</v>
      </c>
      <c r="T7" s="145" t="s">
        <v>32</v>
      </c>
      <c r="U7" s="145" t="s">
        <v>33</v>
      </c>
      <c r="V7" s="145" t="s">
        <v>34</v>
      </c>
      <c r="W7" s="145" t="s">
        <v>35</v>
      </c>
      <c r="X7" s="145" t="s">
        <v>36</v>
      </c>
      <c r="Y7" s="145" t="s">
        <v>37</v>
      </c>
      <c r="Z7" s="145" t="s">
        <v>38</v>
      </c>
      <c r="AA7" s="145"/>
      <c r="AB7" s="151"/>
      <c r="AC7" s="198"/>
    </row>
    <row r="8" spans="1:39" ht="15.75" thickBot="1">
      <c r="A8" s="153"/>
      <c r="B8" s="154"/>
      <c r="C8" s="147"/>
      <c r="D8" s="147"/>
      <c r="E8" s="145"/>
      <c r="F8" s="145"/>
      <c r="G8" s="145"/>
      <c r="H8" s="145"/>
      <c r="I8" s="145"/>
      <c r="J8" s="145"/>
      <c r="K8" s="145" t="s">
        <v>39</v>
      </c>
      <c r="L8" s="145" t="s">
        <v>40</v>
      </c>
      <c r="M8" s="145" t="s">
        <v>41</v>
      </c>
      <c r="N8" s="145" t="s">
        <v>42</v>
      </c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51"/>
      <c r="AC8" s="198"/>
    </row>
    <row r="9" spans="1:39" ht="15.75" thickBot="1">
      <c r="A9" s="155"/>
      <c r="B9" s="156"/>
      <c r="C9" s="148"/>
      <c r="D9" s="148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52"/>
      <c r="AC9" s="198"/>
      <c r="AE9" s="194" t="s">
        <v>61</v>
      </c>
      <c r="AF9" s="195" t="s">
        <v>62</v>
      </c>
      <c r="AG9" s="195" t="s">
        <v>63</v>
      </c>
      <c r="AH9" s="195" t="s">
        <v>64</v>
      </c>
      <c r="AI9" s="195" t="s">
        <v>65</v>
      </c>
      <c r="AJ9" s="195" t="s">
        <v>66</v>
      </c>
      <c r="AK9" s="195" t="s">
        <v>67</v>
      </c>
      <c r="AL9" s="196" t="s">
        <v>68</v>
      </c>
    </row>
    <row r="10" spans="1:39">
      <c r="A10" s="202" t="s">
        <v>135</v>
      </c>
      <c r="B10" s="203" t="s">
        <v>180</v>
      </c>
      <c r="C10" s="200"/>
      <c r="D10" s="200"/>
      <c r="E10" s="200"/>
      <c r="F10" s="200"/>
      <c r="G10" s="200"/>
      <c r="H10" s="200">
        <v>1</v>
      </c>
      <c r="I10" s="200"/>
      <c r="J10" s="200"/>
      <c r="K10" s="200"/>
      <c r="L10" s="200"/>
      <c r="M10" s="200">
        <v>1</v>
      </c>
      <c r="N10" s="200"/>
      <c r="O10" s="200"/>
      <c r="P10" s="200"/>
      <c r="Q10" s="200"/>
      <c r="R10" s="200"/>
      <c r="S10" s="200"/>
      <c r="T10" s="200"/>
      <c r="U10" s="200"/>
      <c r="V10" s="200"/>
      <c r="W10" s="200">
        <v>1</v>
      </c>
      <c r="X10" s="200"/>
      <c r="Y10" s="201"/>
      <c r="Z10" s="201"/>
      <c r="AA10" s="113"/>
      <c r="AB10" s="114"/>
      <c r="AC10" s="199">
        <f>MOD(A10,2)</f>
        <v>0</v>
      </c>
      <c r="AD10" s="3">
        <f>(SUM(E10:J10)*0.2)+(SUM(K10:L10)*0.5)+(SUM(M10:N10)*0.8)+(SUM(O10:R10)*0.9)+(SUM(S10:U10)*1)+(V10*0.5)+(W10*0.3)+(X10*0.6)</f>
        <v>1.3</v>
      </c>
      <c r="AE10" s="6">
        <f>SUM(E10:J14)</f>
        <v>5</v>
      </c>
      <c r="AF10" s="6">
        <f>SUM(K10:L14)</f>
        <v>0</v>
      </c>
      <c r="AG10" s="6">
        <f>SUM(M10:N14)</f>
        <v>4</v>
      </c>
      <c r="AH10">
        <f>SUM(O10:R14)</f>
        <v>0</v>
      </c>
      <c r="AI10">
        <f>SUM(S10:U14)</f>
        <v>1</v>
      </c>
      <c r="AJ10">
        <f>SUM(V10:V14)</f>
        <v>0</v>
      </c>
      <c r="AK10">
        <f t="shared" ref="AK10:AL10" si="0">SUM(W10:W14)</f>
        <v>1</v>
      </c>
      <c r="AL10">
        <f t="shared" si="0"/>
        <v>2</v>
      </c>
      <c r="AM10" s="129" t="s">
        <v>186</v>
      </c>
    </row>
    <row r="11" spans="1:39">
      <c r="A11" s="204" t="s">
        <v>136</v>
      </c>
      <c r="B11" s="205" t="s">
        <v>180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>
        <v>1</v>
      </c>
      <c r="U11" s="119"/>
      <c r="V11" s="119"/>
      <c r="W11" s="119"/>
      <c r="X11" s="119">
        <v>1</v>
      </c>
      <c r="Y11" s="120"/>
      <c r="Z11" s="120"/>
      <c r="AA11" s="115"/>
      <c r="AB11" s="116"/>
      <c r="AC11" s="199">
        <f>MOD(A11,2)</f>
        <v>0</v>
      </c>
      <c r="AD11" s="5">
        <f>(SUM(E11:J11)*0.2)+(SUM(K11:L11)*0.5)+(SUM(M11:N11)*0.8)+(SUM(O11:R11)*0.9)+(SUM(S11:U11)*1)+(V11*0.5)+(W11*0.3)+(X11*0.6)</f>
        <v>1.6</v>
      </c>
      <c r="AM11" s="129" t="s">
        <v>187</v>
      </c>
    </row>
    <row r="12" spans="1:39">
      <c r="A12" s="204" t="s">
        <v>137</v>
      </c>
      <c r="B12" s="205" t="s">
        <v>180</v>
      </c>
      <c r="C12" s="119"/>
      <c r="D12" s="119"/>
      <c r="E12" s="119"/>
      <c r="F12" s="119"/>
      <c r="G12" s="119"/>
      <c r="H12" s="119"/>
      <c r="I12" s="119">
        <v>1</v>
      </c>
      <c r="J12" s="119"/>
      <c r="K12" s="119"/>
      <c r="L12" s="119"/>
      <c r="M12" s="119">
        <v>1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20"/>
      <c r="Z12" s="120"/>
      <c r="AA12" s="115"/>
      <c r="AB12" s="116"/>
      <c r="AC12" s="199">
        <f>MOD(A12,2)</f>
        <v>0</v>
      </c>
      <c r="AD12" s="5">
        <f>(SUM(E12:J12)*0.2)+(SUM(K12:L12)*0.5)+(SUM(M12:N12)*0.8)+(SUM(O12:R12)*0.9)+(SUM(S12:U12)*1)+(V12*0.5)+(W12*0.3)+(X12*0.6)</f>
        <v>1</v>
      </c>
      <c r="AM12" s="129" t="s">
        <v>189</v>
      </c>
    </row>
    <row r="13" spans="1:39">
      <c r="A13" s="204" t="s">
        <v>138</v>
      </c>
      <c r="B13" s="205" t="s">
        <v>180</v>
      </c>
      <c r="C13" s="119"/>
      <c r="D13" s="119"/>
      <c r="E13" s="119"/>
      <c r="F13" s="119">
        <v>1</v>
      </c>
      <c r="G13" s="119"/>
      <c r="H13" s="119"/>
      <c r="I13" s="119"/>
      <c r="J13" s="119"/>
      <c r="K13" s="119"/>
      <c r="L13" s="119"/>
      <c r="M13" s="119">
        <v>1</v>
      </c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21"/>
      <c r="Z13" s="121"/>
      <c r="AA13" s="115"/>
      <c r="AB13" s="116"/>
      <c r="AC13" s="199">
        <f>MOD(A13,2)</f>
        <v>0</v>
      </c>
      <c r="AD13" s="5">
        <f>(SUM(E13:J13)*0.2)+(SUM(K13:L13)*0.5)+(SUM(M13:N13)*0.8)+(SUM(O13:R13)*0.9)+(SUM(S13:U13)*1)+(V13*0.5)+(W13*0.3)+(X13*0.6)</f>
        <v>1</v>
      </c>
      <c r="AM13" s="129" t="s">
        <v>190</v>
      </c>
    </row>
    <row r="14" spans="1:39">
      <c r="A14" s="204" t="s">
        <v>139</v>
      </c>
      <c r="B14" s="205" t="s">
        <v>180</v>
      </c>
      <c r="C14" s="119"/>
      <c r="D14" s="119"/>
      <c r="E14" s="119"/>
      <c r="F14" s="119">
        <v>1</v>
      </c>
      <c r="G14" s="119"/>
      <c r="H14" s="119">
        <v>1</v>
      </c>
      <c r="I14" s="119"/>
      <c r="J14" s="119"/>
      <c r="K14" s="119"/>
      <c r="L14" s="119"/>
      <c r="M14" s="119">
        <v>1</v>
      </c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>
        <v>1</v>
      </c>
      <c r="Y14" s="121"/>
      <c r="Z14" s="121"/>
      <c r="AA14" s="115"/>
      <c r="AB14" s="116"/>
      <c r="AC14" s="199">
        <f>MOD(A14,2)</f>
        <v>0</v>
      </c>
      <c r="AD14" s="5">
        <f>(SUM(E14:J14)*0.2)+(SUM(K14:L14)*0.5)+(SUM(M14:N14)*0.8)+(SUM(O14:R14)*0.9)+(SUM(S14:U14)*1)+(V14*0.5)+(W14*0.3)+(X14*0.6)</f>
        <v>1.8000000000000003</v>
      </c>
      <c r="AE14" s="6">
        <f>SUM(E14:J17)</f>
        <v>5</v>
      </c>
      <c r="AF14" s="6">
        <f>SUM(K14:L17)</f>
        <v>0</v>
      </c>
      <c r="AG14" s="6">
        <f>SUM(M14:N17)</f>
        <v>1</v>
      </c>
      <c r="AH14">
        <f>SUM(O14:R17)</f>
        <v>0</v>
      </c>
      <c r="AI14">
        <f>SUM(S14:U17)</f>
        <v>0</v>
      </c>
      <c r="AJ14">
        <f>SUM(V14:V17)</f>
        <v>0</v>
      </c>
      <c r="AK14">
        <f>SUM(W14:W17)</f>
        <v>0</v>
      </c>
      <c r="AL14">
        <f>SUM(X14:X17)</f>
        <v>4</v>
      </c>
      <c r="AM14" s="129" t="s">
        <v>191</v>
      </c>
    </row>
    <row r="15" spans="1:39">
      <c r="A15" s="204" t="s">
        <v>140</v>
      </c>
      <c r="B15" s="205" t="s">
        <v>180</v>
      </c>
      <c r="C15" s="119"/>
      <c r="D15" s="119"/>
      <c r="E15" s="119"/>
      <c r="F15" s="119"/>
      <c r="G15" s="119"/>
      <c r="H15" s="119">
        <v>1</v>
      </c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>
        <v>1</v>
      </c>
      <c r="Y15" s="120"/>
      <c r="Z15" s="120"/>
      <c r="AA15" s="115"/>
      <c r="AB15" s="116"/>
      <c r="AC15" s="199">
        <f>MOD(A15,2)</f>
        <v>0</v>
      </c>
      <c r="AD15" s="5">
        <f>(SUM(E15:J15)*0.2)+(SUM(K15:L15)*0.5)+(SUM(M15:N15)*0.8)+(SUM(O15:R15)*0.9)+(SUM(S15:U15)*1)+(V15*0.5)+(W15*0.3)+(X15*0.6)</f>
        <v>0.8</v>
      </c>
      <c r="AM15" s="129" t="s">
        <v>192</v>
      </c>
    </row>
    <row r="16" spans="1:39">
      <c r="A16" s="204" t="s">
        <v>141</v>
      </c>
      <c r="B16" s="205" t="s">
        <v>180</v>
      </c>
      <c r="C16" s="119"/>
      <c r="D16" s="119"/>
      <c r="E16" s="119"/>
      <c r="F16" s="119"/>
      <c r="G16" s="119"/>
      <c r="H16" s="119"/>
      <c r="I16" s="119">
        <v>1</v>
      </c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>
        <v>1</v>
      </c>
      <c r="Y16" s="120"/>
      <c r="Z16" s="120"/>
      <c r="AA16" s="115"/>
      <c r="AB16" s="116"/>
      <c r="AC16" s="199">
        <f>MOD(A16,2)</f>
        <v>0</v>
      </c>
      <c r="AD16" s="5">
        <f>(SUM(E16:J16)*0.2)+(SUM(K16:L16)*0.5)+(SUM(M16:N16)*0.8)+(SUM(O16:R16)*0.9)+(SUM(S16:U16)*1)+(V16*0.5)+(W16*0.3)+(X16*0.6)</f>
        <v>0.8</v>
      </c>
      <c r="AM16" s="129" t="s">
        <v>193</v>
      </c>
    </row>
    <row r="17" spans="1:39">
      <c r="A17" s="204" t="s">
        <v>142</v>
      </c>
      <c r="B17" s="205" t="s">
        <v>180</v>
      </c>
      <c r="C17" s="119"/>
      <c r="D17" s="119"/>
      <c r="E17" s="119"/>
      <c r="F17" s="119"/>
      <c r="G17" s="119"/>
      <c r="H17" s="119"/>
      <c r="I17" s="119">
        <v>1</v>
      </c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>
        <v>1</v>
      </c>
      <c r="Y17" s="120"/>
      <c r="Z17" s="120"/>
      <c r="AA17" s="115"/>
      <c r="AB17" s="116"/>
      <c r="AC17" s="199">
        <f>MOD(A17,2)</f>
        <v>0</v>
      </c>
      <c r="AD17" s="5">
        <f>(SUM(E17:J17)*0.2)+(SUM(K17:L17)*0.5)+(SUM(M17:N17)*0.8)+(SUM(O17:R17)*0.9)+(SUM(S17:U17)*1)+(V17*0.5)+(W17*0.3)+(X17*0.6)</f>
        <v>0.8</v>
      </c>
      <c r="AE17" s="6">
        <f>SUM(E17:J18)</f>
        <v>2</v>
      </c>
      <c r="AF17" s="6">
        <f>SUM(K17:L18)</f>
        <v>0</v>
      </c>
      <c r="AG17" s="6">
        <f>SUM(M17:N18)</f>
        <v>1</v>
      </c>
      <c r="AH17">
        <f>SUM(O17:R18)</f>
        <v>0</v>
      </c>
      <c r="AI17">
        <f>SUM(S17:U18)</f>
        <v>0</v>
      </c>
      <c r="AJ17">
        <f>SUM(V17:V18)</f>
        <v>0</v>
      </c>
      <c r="AK17">
        <f>SUM(W17:W18)</f>
        <v>0</v>
      </c>
      <c r="AL17">
        <f>SUM(X17:X18)</f>
        <v>2</v>
      </c>
      <c r="AM17" s="129" t="s">
        <v>194</v>
      </c>
    </row>
    <row r="18" spans="1:39">
      <c r="A18" s="204" t="s">
        <v>143</v>
      </c>
      <c r="B18" s="205" t="s">
        <v>180</v>
      </c>
      <c r="C18" s="119"/>
      <c r="D18" s="119"/>
      <c r="E18" s="119"/>
      <c r="F18" s="119">
        <v>1</v>
      </c>
      <c r="G18" s="119"/>
      <c r="H18" s="119"/>
      <c r="I18" s="119"/>
      <c r="J18" s="119"/>
      <c r="K18" s="119"/>
      <c r="L18" s="119"/>
      <c r="M18" s="119">
        <v>1</v>
      </c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>
        <v>1</v>
      </c>
      <c r="Y18" s="120"/>
      <c r="Z18" s="120"/>
      <c r="AA18" s="115"/>
      <c r="AB18" s="116"/>
      <c r="AC18" s="199">
        <f>MOD(A18,2)</f>
        <v>0</v>
      </c>
      <c r="AD18" s="5">
        <f>(SUM(E18:J18)*0.2)+(SUM(K18:L18)*0.5)+(SUM(M18:N18)*0.8)+(SUM(O18:R18)*0.9)+(SUM(S18:U18)*1)+(V18*0.5)+(W18*0.3)+(X18*0.6)</f>
        <v>1.6</v>
      </c>
      <c r="AE18" s="6">
        <f>SUM(E18:J21)</f>
        <v>2</v>
      </c>
      <c r="AF18" s="6">
        <f>SUM(K18:L21)</f>
        <v>0</v>
      </c>
      <c r="AG18" s="6">
        <f>SUM(M18:N21)</f>
        <v>1</v>
      </c>
      <c r="AH18">
        <f>SUM(O18:R21)</f>
        <v>0</v>
      </c>
      <c r="AI18">
        <f>SUM(S18:U21)</f>
        <v>0</v>
      </c>
      <c r="AJ18">
        <f>SUM(V18:V21)</f>
        <v>0</v>
      </c>
      <c r="AK18">
        <f>SUM(W18:W21)</f>
        <v>0</v>
      </c>
      <c r="AL18">
        <f>SUM(X18:X21)</f>
        <v>2</v>
      </c>
      <c r="AM18" s="129" t="s">
        <v>195</v>
      </c>
    </row>
    <row r="19" spans="1:39">
      <c r="A19" s="204" t="s">
        <v>144</v>
      </c>
      <c r="B19" s="205" t="s">
        <v>180</v>
      </c>
      <c r="C19" s="119"/>
      <c r="D19" s="119" t="s">
        <v>48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20"/>
      <c r="Z19" s="120"/>
      <c r="AA19" s="115"/>
      <c r="AB19" s="116"/>
      <c r="AC19" s="199">
        <f>MOD(A19,2)</f>
        <v>0</v>
      </c>
      <c r="AD19" s="5">
        <f>(SUM(E19:J19)*0.2)+(SUM(K19:L19)*0.5)+(SUM(M19:N19)*0.8)+(SUM(O19:R19)*0.9)+(SUM(S19:U19)*1)+(V19*0.5)+(W19*0.3)+(X19*0.6)</f>
        <v>0</v>
      </c>
      <c r="AM19" s="129" t="s">
        <v>196</v>
      </c>
    </row>
    <row r="20" spans="1:39">
      <c r="A20" s="204" t="s">
        <v>145</v>
      </c>
      <c r="B20" s="205" t="s">
        <v>180</v>
      </c>
      <c r="C20" s="119"/>
      <c r="D20" s="119"/>
      <c r="E20" s="119"/>
      <c r="F20" s="119"/>
      <c r="G20" s="119">
        <v>1</v>
      </c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>
        <v>1</v>
      </c>
      <c r="Y20" s="120"/>
      <c r="Z20" s="120"/>
      <c r="AA20" s="115"/>
      <c r="AB20" s="116"/>
      <c r="AC20" s="199">
        <f>MOD(A20,2)</f>
        <v>0</v>
      </c>
      <c r="AD20" s="5">
        <f>(SUM(E20:J20)*0.2)+(SUM(K20:L20)*0.5)+(SUM(M20:N20)*0.8)+(SUM(O20:R20)*0.9)+(SUM(S20:U20)*1)+(V20*0.5)+(W20*0.3)+(X20*0.6)</f>
        <v>0.8</v>
      </c>
      <c r="AM20" s="130" t="s">
        <v>197</v>
      </c>
    </row>
    <row r="21" spans="1:39">
      <c r="A21" s="204" t="s">
        <v>146</v>
      </c>
      <c r="B21" s="205" t="s">
        <v>180</v>
      </c>
      <c r="C21" s="119"/>
      <c r="D21" s="119" t="s">
        <v>48</v>
      </c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20"/>
      <c r="Z21" s="120"/>
      <c r="AA21" s="115"/>
      <c r="AB21" s="116"/>
      <c r="AC21" s="199">
        <f>MOD(A21,2)</f>
        <v>0</v>
      </c>
      <c r="AD21" s="5">
        <f>(SUM(E21:J21)*0.2)+(SUM(K21:L21)*0.5)+(SUM(M21:N21)*0.8)+(SUM(O21:R21)*0.9)+(SUM(S21:U21)*1)+(V21*0.5)+(W21*0.3)+(X21*0.6)</f>
        <v>0</v>
      </c>
      <c r="AE21" s="6">
        <f>SUM(E21:J23)</f>
        <v>2</v>
      </c>
      <c r="AF21" s="6">
        <f>SUM(K21:L23)</f>
        <v>0</v>
      </c>
      <c r="AG21" s="6">
        <f>SUM(M21:N23)</f>
        <v>2</v>
      </c>
      <c r="AH21">
        <f>SUM(O21:R23)</f>
        <v>0</v>
      </c>
      <c r="AI21">
        <f>SUM(S21:U23)</f>
        <v>0</v>
      </c>
      <c r="AJ21">
        <f>SUM(V21:V23)</f>
        <v>0</v>
      </c>
      <c r="AK21">
        <f>SUM(W21:W23)</f>
        <v>0</v>
      </c>
      <c r="AL21">
        <f>SUM(X21:X23)</f>
        <v>0</v>
      </c>
      <c r="AM21" s="131" t="s">
        <v>198</v>
      </c>
    </row>
    <row r="22" spans="1:39">
      <c r="A22" s="204" t="s">
        <v>147</v>
      </c>
      <c r="B22" s="205" t="s">
        <v>180</v>
      </c>
      <c r="C22" s="119"/>
      <c r="D22" s="119"/>
      <c r="E22" s="119"/>
      <c r="F22" s="119">
        <v>1</v>
      </c>
      <c r="G22" s="119"/>
      <c r="H22" s="119"/>
      <c r="I22" s="119"/>
      <c r="J22" s="119"/>
      <c r="K22" s="119"/>
      <c r="L22" s="119"/>
      <c r="M22" s="119">
        <v>1</v>
      </c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20"/>
      <c r="Z22" s="120"/>
      <c r="AA22" s="115"/>
      <c r="AB22" s="116"/>
      <c r="AC22" s="199">
        <f>MOD(A22,2)</f>
        <v>0</v>
      </c>
      <c r="AD22" s="5">
        <f>(SUM(E22:J22)*0.2)+(SUM(K22:L22)*0.5)+(SUM(M22:N22)*0.8)+(SUM(O22:R22)*0.9)+(SUM(S22:U22)*1)+(V22*0.5)+(W22*0.3)+(X22*0.6)</f>
        <v>1</v>
      </c>
      <c r="AM22" s="131" t="s">
        <v>199</v>
      </c>
    </row>
    <row r="23" spans="1:39">
      <c r="A23" s="204" t="s">
        <v>148</v>
      </c>
      <c r="B23" s="205" t="s">
        <v>180</v>
      </c>
      <c r="C23" s="119"/>
      <c r="D23" s="119"/>
      <c r="E23" s="119"/>
      <c r="F23" s="119"/>
      <c r="G23" s="119">
        <v>1</v>
      </c>
      <c r="H23" s="119"/>
      <c r="I23" s="119"/>
      <c r="J23" s="119"/>
      <c r="K23" s="119"/>
      <c r="L23" s="119"/>
      <c r="M23" s="119">
        <v>1</v>
      </c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20"/>
      <c r="Z23" s="120"/>
      <c r="AA23" s="115"/>
      <c r="AB23" s="116"/>
      <c r="AC23" s="199">
        <f>MOD(A23,2)</f>
        <v>0</v>
      </c>
      <c r="AD23" s="5">
        <f>(SUM(E23:J23)*0.2)+(SUM(K23:L23)*0.5)+(SUM(M23:N23)*0.8)+(SUM(O23:R23)*0.9)+(SUM(S23:U23)*1)+(V23*0.5)+(W23*0.3)+(X23*0.6)</f>
        <v>1</v>
      </c>
      <c r="AE23" s="6">
        <f>SUM(E23:J26)</f>
        <v>6</v>
      </c>
      <c r="AF23" s="6">
        <f>SUM(K23:L26)</f>
        <v>0</v>
      </c>
      <c r="AG23" s="6">
        <f>SUM(M23:N26)</f>
        <v>4</v>
      </c>
      <c r="AH23">
        <f>SUM(O23:R26)</f>
        <v>0</v>
      </c>
      <c r="AI23">
        <f>SUM(S23:U26)</f>
        <v>0</v>
      </c>
      <c r="AJ23">
        <f>SUM(V23:V26)</f>
        <v>0</v>
      </c>
      <c r="AK23">
        <f>SUM(W23:W26)</f>
        <v>0</v>
      </c>
      <c r="AL23">
        <f>SUM(X23:X26)</f>
        <v>0</v>
      </c>
      <c r="AM23" s="131" t="s">
        <v>200</v>
      </c>
    </row>
    <row r="24" spans="1:39">
      <c r="A24" s="204" t="s">
        <v>149</v>
      </c>
      <c r="B24" s="205" t="s">
        <v>180</v>
      </c>
      <c r="C24" s="119"/>
      <c r="D24" s="119"/>
      <c r="E24" s="119"/>
      <c r="F24" s="119"/>
      <c r="G24" s="119">
        <v>1</v>
      </c>
      <c r="H24" s="119"/>
      <c r="I24" s="119">
        <v>1</v>
      </c>
      <c r="J24" s="119"/>
      <c r="K24" s="119"/>
      <c r="L24" s="119"/>
      <c r="M24" s="119">
        <v>1</v>
      </c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20"/>
      <c r="Z24" s="120"/>
      <c r="AA24" s="115"/>
      <c r="AB24" s="116"/>
      <c r="AC24" s="199">
        <f>MOD(A24,2)</f>
        <v>0</v>
      </c>
      <c r="AD24" s="5">
        <f>(SUM(E24:J24)*0.2)+(SUM(K24:L24)*0.5)+(SUM(M24:N24)*0.8)+(SUM(O24:R24)*0.9)+(SUM(S24:U24)*1)+(V24*0.5)+(W24*0.3)+(X24*0.6)</f>
        <v>1.2000000000000002</v>
      </c>
      <c r="AM24" s="131" t="s">
        <v>201</v>
      </c>
    </row>
    <row r="25" spans="1:39">
      <c r="A25" s="204" t="s">
        <v>150</v>
      </c>
      <c r="B25" s="205" t="s">
        <v>180</v>
      </c>
      <c r="C25" s="119"/>
      <c r="D25" s="119"/>
      <c r="E25" s="119"/>
      <c r="F25" s="119">
        <v>1</v>
      </c>
      <c r="G25" s="119"/>
      <c r="H25" s="119"/>
      <c r="I25" s="119">
        <v>1</v>
      </c>
      <c r="J25" s="119"/>
      <c r="K25" s="119"/>
      <c r="L25" s="119"/>
      <c r="M25" s="119">
        <v>1</v>
      </c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20"/>
      <c r="Z25" s="120"/>
      <c r="AA25" s="115"/>
      <c r="AB25" s="116"/>
      <c r="AC25" s="199">
        <f>MOD(A25,2)</f>
        <v>0</v>
      </c>
      <c r="AD25" s="5">
        <f>(SUM(E25:J25)*0.2)+(SUM(K25:L25)*0.5)+(SUM(M25:N25)*0.8)+(SUM(O25:R25)*0.9)+(SUM(S25:U25)*1)+(V25*0.5)+(W25*0.3)+(X25*0.6)</f>
        <v>1.2000000000000002</v>
      </c>
    </row>
    <row r="26" spans="1:39">
      <c r="A26" s="204" t="s">
        <v>151</v>
      </c>
      <c r="B26" s="205" t="s">
        <v>180</v>
      </c>
      <c r="C26" s="119"/>
      <c r="D26" s="119"/>
      <c r="E26" s="119"/>
      <c r="F26" s="119"/>
      <c r="G26" s="119"/>
      <c r="H26" s="119"/>
      <c r="I26" s="119">
        <v>1</v>
      </c>
      <c r="J26" s="119"/>
      <c r="K26" s="119"/>
      <c r="L26" s="119"/>
      <c r="M26" s="119">
        <v>1</v>
      </c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20"/>
      <c r="Z26" s="120"/>
      <c r="AA26" s="115"/>
      <c r="AB26" s="116"/>
      <c r="AC26" s="199">
        <f>MOD(A26,2)</f>
        <v>0</v>
      </c>
      <c r="AD26" s="5">
        <f>(SUM(E26:J26)*0.2)+(SUM(K26:L26)*0.5)+(SUM(M26:N26)*0.8)+(SUM(O26:R26)*0.9)+(SUM(S26:U26)*1)+(V26*0.5)+(W26*0.3)+(X26*0.6)</f>
        <v>1</v>
      </c>
      <c r="AE26" s="6">
        <f>SUM(E26:J28)</f>
        <v>3</v>
      </c>
      <c r="AF26" s="6">
        <f>SUM(K26:L28)</f>
        <v>0</v>
      </c>
      <c r="AG26" s="6">
        <f>SUM(M26:N28)</f>
        <v>2</v>
      </c>
      <c r="AH26">
        <f>SUM(O26:R28)</f>
        <v>0</v>
      </c>
      <c r="AI26">
        <f>SUM(S26:U28)</f>
        <v>0</v>
      </c>
      <c r="AJ26">
        <f>SUM(V26:V28)</f>
        <v>0</v>
      </c>
      <c r="AK26">
        <f>SUM(W26:W28)</f>
        <v>0</v>
      </c>
      <c r="AL26">
        <f>SUM(X26:X28)</f>
        <v>0</v>
      </c>
    </row>
    <row r="27" spans="1:39">
      <c r="A27" s="204" t="s">
        <v>152</v>
      </c>
      <c r="B27" s="205" t="s">
        <v>180</v>
      </c>
      <c r="C27" s="119"/>
      <c r="D27" s="119"/>
      <c r="E27" s="119"/>
      <c r="F27" s="119"/>
      <c r="G27" s="119"/>
      <c r="H27" s="119"/>
      <c r="I27" s="119">
        <v>1</v>
      </c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20"/>
      <c r="Z27" s="120"/>
      <c r="AA27" s="115"/>
      <c r="AB27" s="116"/>
      <c r="AC27" s="199">
        <f>MOD(A27,2)</f>
        <v>0</v>
      </c>
      <c r="AD27" s="5">
        <f>(SUM(E27:J27)*0.2)+(SUM(K27:L27)*0.5)+(SUM(M27:N27)*0.8)+(SUM(O27:R27)*0.9)+(SUM(S27:U27)*1)+(V27*0.5)+(W27*0.3)+(X27*0.6)</f>
        <v>0.2</v>
      </c>
    </row>
    <row r="28" spans="1:39">
      <c r="A28" s="204" t="s">
        <v>153</v>
      </c>
      <c r="B28" s="205" t="s">
        <v>180</v>
      </c>
      <c r="C28" s="119"/>
      <c r="D28" s="119"/>
      <c r="E28" s="119"/>
      <c r="F28" s="119"/>
      <c r="G28" s="119"/>
      <c r="H28" s="119">
        <v>1</v>
      </c>
      <c r="I28" s="119"/>
      <c r="J28" s="119"/>
      <c r="K28" s="119"/>
      <c r="L28" s="119"/>
      <c r="M28" s="119">
        <v>1</v>
      </c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20"/>
      <c r="Z28" s="120"/>
      <c r="AA28" s="115"/>
      <c r="AB28" s="116"/>
      <c r="AC28" s="199">
        <f>MOD(A28,2)</f>
        <v>0</v>
      </c>
      <c r="AD28" s="5">
        <f>(SUM(E28:J28)*0.2)+(SUM(K28:L28)*0.5)+(SUM(M28:N28)*0.8)+(SUM(O28:R28)*0.9)+(SUM(S28:U28)*1)+(V28*0.5)+(W28*0.3)+(X28*0.6)</f>
        <v>1</v>
      </c>
      <c r="AE28" s="6">
        <f>SUM(E28:J31)</f>
        <v>4</v>
      </c>
      <c r="AF28" s="6">
        <f>SUM(K28:L31)</f>
        <v>0</v>
      </c>
      <c r="AG28" s="6">
        <f>SUM(M28:N31)</f>
        <v>2</v>
      </c>
      <c r="AH28">
        <f>SUM(O28:R31)</f>
        <v>0</v>
      </c>
      <c r="AI28">
        <f>SUM(S28:U31)</f>
        <v>0</v>
      </c>
      <c r="AJ28">
        <f>SUM(V28:V31)</f>
        <v>0</v>
      </c>
      <c r="AK28">
        <f>SUM(W28:W31)</f>
        <v>0</v>
      </c>
      <c r="AL28">
        <f>SUM(X28:X31)</f>
        <v>0</v>
      </c>
    </row>
    <row r="29" spans="1:39">
      <c r="A29" s="204" t="s">
        <v>154</v>
      </c>
      <c r="B29" s="205" t="s">
        <v>180</v>
      </c>
      <c r="C29" s="119"/>
      <c r="D29" s="119" t="s">
        <v>48</v>
      </c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20"/>
      <c r="Z29" s="120"/>
      <c r="AA29" s="115"/>
      <c r="AB29" s="116"/>
      <c r="AC29" s="199">
        <f>MOD(A29,2)</f>
        <v>0</v>
      </c>
      <c r="AD29" s="5">
        <f>(SUM(E29:J29)*0.2)+(SUM(K29:L29)*0.5)+(SUM(M29:N29)*0.8)+(SUM(O29:R29)*0.9)+(SUM(S29:U29)*1)+(V29*0.5)+(W29*0.3)+(X29*0.6)</f>
        <v>0</v>
      </c>
    </row>
    <row r="30" spans="1:39">
      <c r="A30" s="204" t="s">
        <v>155</v>
      </c>
      <c r="B30" s="205" t="s">
        <v>180</v>
      </c>
      <c r="C30" s="119"/>
      <c r="D30" s="119"/>
      <c r="E30" s="119"/>
      <c r="F30" s="119">
        <v>1</v>
      </c>
      <c r="G30" s="119"/>
      <c r="H30" s="119"/>
      <c r="I30" s="119">
        <v>1</v>
      </c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20"/>
      <c r="Z30" s="120"/>
      <c r="AA30" s="115"/>
      <c r="AB30" s="116"/>
      <c r="AC30" s="199">
        <f>MOD(A30,2)</f>
        <v>0</v>
      </c>
      <c r="AD30" s="5">
        <f>(SUM(E30:J30)*0.2)+(SUM(K30:L30)*0.5)+(SUM(M30:N30)*0.8)+(SUM(O30:R30)*0.9)+(SUM(S30:U30)*1)+(V30*0.5)+(W30*0.3)+(X30*0.6)</f>
        <v>0.4</v>
      </c>
    </row>
    <row r="31" spans="1:39">
      <c r="A31" s="204" t="s">
        <v>156</v>
      </c>
      <c r="B31" s="205" t="s">
        <v>180</v>
      </c>
      <c r="C31" s="119"/>
      <c r="D31" s="119"/>
      <c r="E31" s="119"/>
      <c r="F31" s="119"/>
      <c r="G31" s="119"/>
      <c r="H31" s="119">
        <v>1</v>
      </c>
      <c r="I31" s="119"/>
      <c r="J31" s="119"/>
      <c r="K31" s="119"/>
      <c r="L31" s="119"/>
      <c r="M31" s="119">
        <v>1</v>
      </c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20"/>
      <c r="Z31" s="120"/>
      <c r="AA31" s="115"/>
      <c r="AB31" s="116"/>
      <c r="AC31" s="199">
        <f>MOD(A31,2)</f>
        <v>0</v>
      </c>
      <c r="AD31" s="5">
        <f>(SUM(E31:J31)*0.2)+(SUM(K31:L31)*0.5)+(SUM(M31:N31)*0.8)+(SUM(O31:R31)*0.9)+(SUM(S31:U31)*1)+(V31*0.5)+(W31*0.3)+(X31*0.6)</f>
        <v>1</v>
      </c>
      <c r="AE31" s="6">
        <f>SUM(E31:J36)</f>
        <v>8</v>
      </c>
      <c r="AF31" s="6">
        <f>SUM(K31:L36)</f>
        <v>0</v>
      </c>
      <c r="AG31" s="6">
        <f>SUM(M31:N36)</f>
        <v>6</v>
      </c>
      <c r="AH31">
        <f>SUM(O31:R36)</f>
        <v>0</v>
      </c>
      <c r="AI31">
        <f>SUM(S31:U36)</f>
        <v>0</v>
      </c>
      <c r="AJ31">
        <f>SUM(V31:V36)</f>
        <v>0</v>
      </c>
      <c r="AK31">
        <f>SUM(W31:W36)</f>
        <v>0</v>
      </c>
      <c r="AL31">
        <f>SUM(X31:X36)</f>
        <v>3</v>
      </c>
    </row>
    <row r="32" spans="1:39">
      <c r="A32" s="204" t="s">
        <v>157</v>
      </c>
      <c r="B32" s="205" t="s">
        <v>180</v>
      </c>
      <c r="C32" s="119"/>
      <c r="D32" s="119"/>
      <c r="E32" s="119"/>
      <c r="F32" s="119">
        <v>1</v>
      </c>
      <c r="G32" s="119"/>
      <c r="H32" s="119"/>
      <c r="I32" s="119">
        <v>1</v>
      </c>
      <c r="J32" s="119"/>
      <c r="K32" s="119"/>
      <c r="L32" s="119"/>
      <c r="M32" s="119">
        <v>1</v>
      </c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>
        <v>1</v>
      </c>
      <c r="Y32" s="120"/>
      <c r="Z32" s="120"/>
      <c r="AA32" s="115"/>
      <c r="AB32" s="116"/>
      <c r="AC32" s="199">
        <f>MOD(A32,2)</f>
        <v>0</v>
      </c>
      <c r="AD32" s="5">
        <f>(SUM(E32:J32)*0.2)+(SUM(K32:L32)*0.5)+(SUM(M32:N32)*0.8)+(SUM(O32:R32)*0.9)+(SUM(S32:U32)*1)+(V32*0.5)+(W32*0.3)+(X32*0.6)</f>
        <v>1.8000000000000003</v>
      </c>
    </row>
    <row r="33" spans="1:38">
      <c r="A33" s="204" t="s">
        <v>158</v>
      </c>
      <c r="B33" s="205" t="s">
        <v>180</v>
      </c>
      <c r="C33" s="119"/>
      <c r="D33" s="119"/>
      <c r="E33" s="119"/>
      <c r="F33" s="119">
        <v>1</v>
      </c>
      <c r="G33" s="119"/>
      <c r="H33" s="119"/>
      <c r="I33" s="119">
        <v>1</v>
      </c>
      <c r="J33" s="119"/>
      <c r="K33" s="119"/>
      <c r="L33" s="119"/>
      <c r="M33" s="119">
        <v>1</v>
      </c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20"/>
      <c r="Z33" s="120"/>
      <c r="AA33" s="115"/>
      <c r="AB33" s="116"/>
      <c r="AC33" s="199">
        <f>MOD(A33,2)</f>
        <v>0</v>
      </c>
      <c r="AD33" s="5">
        <f>(SUM(E33:J33)*0.2)+(SUM(K33:L33)*0.5)+(SUM(M33:N33)*0.8)+(SUM(O33:R33)*0.9)+(SUM(S33:U33)*1)+(V33*0.5)+(W33*0.3)+(X33*0.6)</f>
        <v>1.2000000000000002</v>
      </c>
    </row>
    <row r="34" spans="1:38">
      <c r="A34" s="204" t="s">
        <v>159</v>
      </c>
      <c r="B34" s="205" t="s">
        <v>180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>
        <v>1</v>
      </c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>
        <v>1</v>
      </c>
      <c r="Y34" s="120"/>
      <c r="Z34" s="120"/>
      <c r="AA34" s="115"/>
      <c r="AB34" s="116"/>
      <c r="AC34" s="199">
        <f>MOD(A34,2)</f>
        <v>0</v>
      </c>
      <c r="AD34" s="5">
        <f>(SUM(E34:J34)*0.2)+(SUM(K34:L34)*0.5)+(SUM(M34:N34)*0.8)+(SUM(O34:R34)*0.9)+(SUM(S34:U34)*1)+(V34*0.5)+(W34*0.3)+(X34*0.6)</f>
        <v>1.4</v>
      </c>
    </row>
    <row r="35" spans="1:38">
      <c r="A35" s="204" t="s">
        <v>160</v>
      </c>
      <c r="B35" s="205" t="s">
        <v>180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>
        <v>1</v>
      </c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>
        <v>1</v>
      </c>
      <c r="Y35" s="120"/>
      <c r="Z35" s="120"/>
      <c r="AA35" s="115"/>
      <c r="AB35" s="116"/>
      <c r="AC35" s="199">
        <f>MOD(A35,2)</f>
        <v>0</v>
      </c>
      <c r="AD35" s="5">
        <f>(SUM(E35:J35)*0.2)+(SUM(K35:L35)*0.5)+(SUM(M35:N35)*0.8)+(SUM(O35:R35)*0.9)+(SUM(S35:U35)*1)+(V35*0.5)+(W35*0.3)+(X35*0.6)</f>
        <v>1.4</v>
      </c>
    </row>
    <row r="36" spans="1:38">
      <c r="A36" s="204" t="s">
        <v>161</v>
      </c>
      <c r="B36" s="205" t="s">
        <v>180</v>
      </c>
      <c r="C36" s="119"/>
      <c r="D36" s="119"/>
      <c r="E36" s="119"/>
      <c r="F36" s="119">
        <v>1</v>
      </c>
      <c r="G36" s="119">
        <v>1</v>
      </c>
      <c r="H36" s="119"/>
      <c r="I36" s="119">
        <v>1</v>
      </c>
      <c r="J36" s="119"/>
      <c r="K36" s="119"/>
      <c r="L36" s="119"/>
      <c r="M36" s="119">
        <v>1</v>
      </c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20"/>
      <c r="Z36" s="120"/>
      <c r="AA36" s="115"/>
      <c r="AB36" s="116"/>
      <c r="AC36" s="199">
        <f>MOD(A36,2)</f>
        <v>0</v>
      </c>
      <c r="AD36" s="5">
        <f>(SUM(E36:J36)*0.2)+(SUM(K36:L36)*0.5)+(SUM(M36:N36)*0.8)+(SUM(O36:R36)*0.9)+(SUM(S36:U36)*1)+(V36*0.5)+(W36*0.3)+(X36*0.6)</f>
        <v>1.4000000000000001</v>
      </c>
      <c r="AE36" s="6">
        <f>SUM(E36:J38)</f>
        <v>4</v>
      </c>
      <c r="AF36" s="6">
        <f>SUM(K36:L38)</f>
        <v>0</v>
      </c>
      <c r="AG36" s="6">
        <f>SUM(M36:N38)</f>
        <v>1</v>
      </c>
      <c r="AH36">
        <f>SUM(O36:R38)</f>
        <v>0</v>
      </c>
      <c r="AI36">
        <f>SUM(S36:U38)</f>
        <v>0</v>
      </c>
      <c r="AJ36">
        <f>SUM(V36:V38)</f>
        <v>0</v>
      </c>
      <c r="AK36">
        <f>SUM(W36:W38)</f>
        <v>0</v>
      </c>
      <c r="AL36">
        <f>SUM(X36:X38)</f>
        <v>1</v>
      </c>
    </row>
    <row r="37" spans="1:38">
      <c r="A37" s="204" t="s">
        <v>162</v>
      </c>
      <c r="B37" s="205" t="s">
        <v>180</v>
      </c>
      <c r="C37" s="119"/>
      <c r="D37" s="119" t="s">
        <v>48</v>
      </c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20"/>
      <c r="Z37" s="120"/>
      <c r="AA37" s="115"/>
      <c r="AB37" s="116"/>
      <c r="AC37" s="199">
        <f>MOD(A37,2)</f>
        <v>0</v>
      </c>
      <c r="AD37" s="5">
        <f>(SUM(E37:J37)*0.2)+(SUM(K37:L37)*0.5)+(SUM(M37:N37)*0.8)+(SUM(O37:R37)*0.9)+(SUM(S37:U37)*1)+(V37*0.5)+(W37*0.3)+(X37*0.6)</f>
        <v>0</v>
      </c>
    </row>
    <row r="38" spans="1:38">
      <c r="A38" s="204" t="s">
        <v>163</v>
      </c>
      <c r="B38" s="205" t="s">
        <v>180</v>
      </c>
      <c r="C38" s="119"/>
      <c r="D38" s="119"/>
      <c r="E38" s="119"/>
      <c r="F38" s="119"/>
      <c r="G38" s="119"/>
      <c r="H38" s="119">
        <v>1</v>
      </c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>
        <v>1</v>
      </c>
      <c r="Y38" s="120"/>
      <c r="Z38" s="120"/>
      <c r="AA38" s="115"/>
      <c r="AB38" s="116"/>
      <c r="AC38" s="199">
        <f>MOD(A38,2)</f>
        <v>0</v>
      </c>
      <c r="AD38" s="5">
        <f>(SUM(E38:J38)*0.2)+(SUM(K38:L38)*0.5)+(SUM(M38:N38)*0.8)+(SUM(O38:R38)*0.9)+(SUM(S38:U38)*1)+(V38*0.5)+(W38*0.3)+(X38*0.6)</f>
        <v>0.8</v>
      </c>
      <c r="AE38" s="6">
        <f>SUM(E38:J41)</f>
        <v>5</v>
      </c>
      <c r="AF38" s="6">
        <f>SUM(K38:L41)</f>
        <v>0</v>
      </c>
      <c r="AG38" s="6">
        <f>SUM(M38:N41)</f>
        <v>3</v>
      </c>
      <c r="AH38">
        <f>SUM(O38:R41)</f>
        <v>0</v>
      </c>
      <c r="AI38">
        <f>SUM(S38:U41)</f>
        <v>0</v>
      </c>
      <c r="AJ38">
        <f>SUM(V38:V41)</f>
        <v>0</v>
      </c>
      <c r="AK38">
        <f>SUM(W38:W41)</f>
        <v>0</v>
      </c>
      <c r="AL38">
        <f>SUM(X38:X41)</f>
        <v>4</v>
      </c>
    </row>
    <row r="39" spans="1:38">
      <c r="A39" s="204" t="s">
        <v>164</v>
      </c>
      <c r="B39" s="205" t="s">
        <v>181</v>
      </c>
      <c r="C39" s="119"/>
      <c r="D39" s="119"/>
      <c r="E39" s="119"/>
      <c r="F39" s="119"/>
      <c r="G39" s="119"/>
      <c r="H39" s="119"/>
      <c r="I39" s="119">
        <v>1</v>
      </c>
      <c r="J39" s="119"/>
      <c r="K39" s="119"/>
      <c r="L39" s="119"/>
      <c r="M39" s="119">
        <v>1</v>
      </c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>
        <v>1</v>
      </c>
      <c r="Y39" s="120"/>
      <c r="Z39" s="120"/>
      <c r="AA39" s="115"/>
      <c r="AB39" s="116"/>
      <c r="AC39" s="199">
        <f>MOD(A39,2)</f>
        <v>0</v>
      </c>
      <c r="AD39" s="5">
        <f>(SUM(E39:J39)*0.2)+(SUM(K39:L39)*0.5)+(SUM(M39:N39)*0.8)+(SUM(O39:R39)*0.9)+(SUM(S39:U39)*1)+(V39*0.5)+(W39*0.3)+(X39*0.6)</f>
        <v>1.6</v>
      </c>
    </row>
    <row r="40" spans="1:38">
      <c r="A40" s="204" t="s">
        <v>165</v>
      </c>
      <c r="B40" s="205" t="s">
        <v>181</v>
      </c>
      <c r="C40" s="119"/>
      <c r="D40" s="119"/>
      <c r="E40" s="119"/>
      <c r="F40" s="119">
        <v>1</v>
      </c>
      <c r="G40" s="119"/>
      <c r="H40" s="119"/>
      <c r="I40" s="119">
        <v>1</v>
      </c>
      <c r="J40" s="119"/>
      <c r="K40" s="119"/>
      <c r="L40" s="119"/>
      <c r="M40" s="119">
        <v>1</v>
      </c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>
        <v>1</v>
      </c>
      <c r="Y40" s="120"/>
      <c r="Z40" s="120"/>
      <c r="AA40" s="115"/>
      <c r="AB40" s="116"/>
      <c r="AC40" s="199">
        <f>MOD(A40,2)</f>
        <v>0</v>
      </c>
      <c r="AD40" s="5">
        <f>(SUM(E40:J40)*0.2)+(SUM(K40:L40)*0.5)+(SUM(M40:N40)*0.8)+(SUM(O40:R40)*0.9)+(SUM(S40:U40)*1)+(V40*0.5)+(W40*0.3)+(X40*0.6)</f>
        <v>1.8000000000000003</v>
      </c>
    </row>
    <row r="41" spans="1:38">
      <c r="A41" s="204" t="s">
        <v>166</v>
      </c>
      <c r="B41" s="205" t="s">
        <v>181</v>
      </c>
      <c r="C41" s="119"/>
      <c r="D41" s="119"/>
      <c r="E41" s="119"/>
      <c r="F41" s="119"/>
      <c r="G41" s="119"/>
      <c r="H41" s="119">
        <v>1</v>
      </c>
      <c r="I41" s="119"/>
      <c r="J41" s="119"/>
      <c r="K41" s="119"/>
      <c r="L41" s="119"/>
      <c r="M41" s="119">
        <v>1</v>
      </c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>
        <v>1</v>
      </c>
      <c r="Y41" s="120"/>
      <c r="Z41" s="120"/>
      <c r="AA41" s="115"/>
      <c r="AB41" s="116"/>
      <c r="AC41" s="199">
        <f>MOD(A41,2)</f>
        <v>0</v>
      </c>
      <c r="AD41" s="5">
        <f>(SUM(E41:J41)*0.2)+(SUM(K41:L41)*0.5)+(SUM(M41:N41)*0.8)+(SUM(O41:R41)*0.9)+(SUM(S41:U41)*1)+(V41*0.5)+(W41*0.3)+(X41*0.6)</f>
        <v>1.6</v>
      </c>
      <c r="AE41" s="6">
        <f>SUM(E41:J43)</f>
        <v>3</v>
      </c>
      <c r="AF41" s="6">
        <f>SUM(K41:L43)</f>
        <v>0</v>
      </c>
      <c r="AG41" s="6">
        <f>SUM(M41:N43)</f>
        <v>2</v>
      </c>
      <c r="AH41">
        <f>SUM(O41:R43)</f>
        <v>0</v>
      </c>
      <c r="AI41">
        <f>SUM(S41:U43)</f>
        <v>0</v>
      </c>
      <c r="AJ41">
        <f>SUM(V41:V43)</f>
        <v>0</v>
      </c>
      <c r="AK41">
        <f>SUM(W41:W43)</f>
        <v>0</v>
      </c>
      <c r="AL41">
        <f>SUM(X41:X43)</f>
        <v>2</v>
      </c>
    </row>
    <row r="42" spans="1:38">
      <c r="A42" s="204" t="s">
        <v>167</v>
      </c>
      <c r="B42" s="205" t="s">
        <v>182</v>
      </c>
      <c r="C42" s="119"/>
      <c r="D42" s="119"/>
      <c r="E42" s="119"/>
      <c r="F42" s="119"/>
      <c r="G42" s="119"/>
      <c r="H42" s="119">
        <v>1</v>
      </c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20"/>
      <c r="Z42" s="120"/>
      <c r="AA42" s="115"/>
      <c r="AB42" s="116"/>
      <c r="AC42" s="199">
        <f>MOD(A42,2)</f>
        <v>0</v>
      </c>
      <c r="AD42" s="5">
        <f>(SUM(E42:J42)*0.2)+(SUM(K42:L42)*0.5)+(SUM(M42:N42)*0.8)+(SUM(O42:R42)*0.9)+(SUM(S42:U42)*1)+(V42*0.5)+(W42*0.3)+(X42*0.6)</f>
        <v>0.2</v>
      </c>
      <c r="AE42" s="6">
        <f>SUM(E42:J44)</f>
        <v>2</v>
      </c>
      <c r="AF42" s="6">
        <f>SUM(K42:L44)</f>
        <v>0</v>
      </c>
      <c r="AG42" s="6">
        <f>SUM(M42:N44)</f>
        <v>2</v>
      </c>
      <c r="AH42">
        <f>SUM(O42:R44)</f>
        <v>0</v>
      </c>
      <c r="AI42">
        <f>SUM(S42:U44)</f>
        <v>0</v>
      </c>
      <c r="AJ42">
        <f>SUM(V42:V44)</f>
        <v>0</v>
      </c>
      <c r="AK42">
        <f>SUM(W42:W44)</f>
        <v>0</v>
      </c>
      <c r="AL42">
        <f>SUM(X42:X44)</f>
        <v>2</v>
      </c>
    </row>
    <row r="43" spans="1:38">
      <c r="A43" s="204" t="s">
        <v>168</v>
      </c>
      <c r="B43" s="205" t="s">
        <v>182</v>
      </c>
      <c r="C43" s="119"/>
      <c r="D43" s="119"/>
      <c r="E43" s="119"/>
      <c r="F43" s="119"/>
      <c r="G43" s="119">
        <v>1</v>
      </c>
      <c r="H43" s="119"/>
      <c r="I43" s="119"/>
      <c r="J43" s="119"/>
      <c r="K43" s="119"/>
      <c r="L43" s="119"/>
      <c r="M43" s="119">
        <v>1</v>
      </c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>
        <v>1</v>
      </c>
      <c r="Y43" s="120"/>
      <c r="Z43" s="120"/>
      <c r="AA43" s="115"/>
      <c r="AB43" s="116"/>
      <c r="AC43" s="199">
        <f>MOD(A43,2)</f>
        <v>0</v>
      </c>
      <c r="AD43" s="5">
        <f>(SUM(E43:J43)*0.2)+(SUM(K43:L43)*0.5)+(SUM(M43:N43)*0.8)+(SUM(O43:R43)*0.9)+(SUM(S43:U43)*1)+(V43*0.5)+(W43*0.3)+(X43*0.6)</f>
        <v>1.6</v>
      </c>
    </row>
    <row r="44" spans="1:38">
      <c r="A44" s="204" t="s">
        <v>169</v>
      </c>
      <c r="B44" s="205" t="s">
        <v>182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>
        <v>1</v>
      </c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>
        <v>1</v>
      </c>
      <c r="Y44" s="120"/>
      <c r="Z44" s="120"/>
      <c r="AA44" s="115"/>
      <c r="AB44" s="116"/>
      <c r="AC44" s="199">
        <f>MOD(A44,2)</f>
        <v>0</v>
      </c>
      <c r="AD44" s="5">
        <f>(SUM(E44:J44)*0.2)+(SUM(K44:L44)*0.5)+(SUM(M44:N44)*0.8)+(SUM(O44:R44)*0.9)+(SUM(S44:U44)*1)+(V44*0.5)+(W44*0.3)+(X44*0.6)</f>
        <v>1.4</v>
      </c>
      <c r="AE44" s="6">
        <f>SUM(E44:J50)</f>
        <v>5</v>
      </c>
      <c r="AF44" s="6">
        <f>SUM(K44:L50)</f>
        <v>0</v>
      </c>
      <c r="AG44" s="6">
        <f>SUM(M44:N50)</f>
        <v>5</v>
      </c>
      <c r="AH44">
        <f>SUM(O44:R50)</f>
        <v>0</v>
      </c>
      <c r="AI44">
        <f>SUM(S44:U50)</f>
        <v>0</v>
      </c>
      <c r="AJ44">
        <f>SUM(V44:V50)</f>
        <v>0</v>
      </c>
      <c r="AK44">
        <f>SUM(W44:W50)</f>
        <v>0</v>
      </c>
      <c r="AL44">
        <f>SUM(X44:X50)</f>
        <v>3</v>
      </c>
    </row>
    <row r="45" spans="1:38">
      <c r="A45" s="204" t="s">
        <v>170</v>
      </c>
      <c r="B45" s="205" t="s">
        <v>182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>
        <v>1</v>
      </c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20"/>
      <c r="Z45" s="120"/>
      <c r="AA45" s="115"/>
      <c r="AB45" s="116"/>
      <c r="AC45" s="199">
        <f>MOD(A45,2)</f>
        <v>0</v>
      </c>
      <c r="AD45" s="5">
        <f>(SUM(E45:J45)*0.2)+(SUM(K45:L45)*0.5)+(SUM(M45:N45)*0.8)+(SUM(O45:R45)*0.9)+(SUM(S45:U45)*1)+(V45*0.5)+(W45*0.3)+(X45*0.6)</f>
        <v>0.8</v>
      </c>
    </row>
    <row r="46" spans="1:38">
      <c r="A46" s="204" t="s">
        <v>171</v>
      </c>
      <c r="B46" s="205" t="s">
        <v>182</v>
      </c>
      <c r="C46" s="119"/>
      <c r="D46" s="119"/>
      <c r="E46" s="119"/>
      <c r="F46" s="119"/>
      <c r="G46" s="119"/>
      <c r="H46" s="119"/>
      <c r="I46" s="119">
        <v>1</v>
      </c>
      <c r="J46" s="119"/>
      <c r="K46" s="119"/>
      <c r="L46" s="119"/>
      <c r="M46" s="119">
        <v>1</v>
      </c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20"/>
      <c r="Z46" s="120"/>
      <c r="AA46" s="115"/>
      <c r="AB46" s="116"/>
      <c r="AC46" s="199">
        <f>MOD(A46,2)</f>
        <v>0</v>
      </c>
      <c r="AD46" s="5">
        <f>(SUM(E46:J46)*0.2)+(SUM(K46:L46)*0.5)+(SUM(M46:N46)*0.8)+(SUM(O46:R46)*0.9)+(SUM(S46:U46)*1)+(V46*0.5)+(W46*0.3)+(X46*0.6)</f>
        <v>1</v>
      </c>
    </row>
    <row r="47" spans="1:38">
      <c r="A47" s="204" t="s">
        <v>172</v>
      </c>
      <c r="B47" s="205" t="s">
        <v>182</v>
      </c>
      <c r="C47" s="119"/>
      <c r="D47" s="119"/>
      <c r="E47" s="119"/>
      <c r="F47" s="119"/>
      <c r="G47" s="119"/>
      <c r="H47" s="119"/>
      <c r="I47" s="119">
        <v>1</v>
      </c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20"/>
      <c r="Z47" s="120"/>
      <c r="AA47" s="115"/>
      <c r="AB47" s="116"/>
      <c r="AC47" s="199">
        <f>MOD(A47,2)</f>
        <v>0</v>
      </c>
      <c r="AD47" s="5">
        <f>(SUM(E47:J47)*0.2)+(SUM(K47:L47)*0.5)+(SUM(M47:N47)*0.8)+(SUM(O47:R47)*0.9)+(SUM(S47:U47)*1)+(V47*0.5)+(W47*0.3)+(X47*0.6)</f>
        <v>0.2</v>
      </c>
    </row>
    <row r="48" spans="1:38">
      <c r="A48" s="204" t="s">
        <v>173</v>
      </c>
      <c r="B48" s="205" t="s">
        <v>182</v>
      </c>
      <c r="C48" s="119"/>
      <c r="D48" s="119"/>
      <c r="E48" s="119"/>
      <c r="F48" s="119"/>
      <c r="G48" s="119"/>
      <c r="H48" s="119"/>
      <c r="I48" s="119">
        <v>1</v>
      </c>
      <c r="J48" s="119"/>
      <c r="K48" s="119"/>
      <c r="L48" s="119"/>
      <c r="M48" s="119">
        <v>1</v>
      </c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>
        <v>1</v>
      </c>
      <c r="Y48" s="120"/>
      <c r="Z48" s="120"/>
      <c r="AA48" s="115"/>
      <c r="AB48" s="116"/>
      <c r="AC48" s="199">
        <f>MOD(A48,2)</f>
        <v>0</v>
      </c>
      <c r="AD48" s="5">
        <f>(SUM(E48:J48)*0.2)+(SUM(K48:L48)*0.5)+(SUM(M48:N48)*0.8)+(SUM(O48:R48)*0.9)+(SUM(S48:U48)*1)+(V48*0.5)+(W48*0.3)+(X48*0.6)</f>
        <v>1.6</v>
      </c>
    </row>
    <row r="49" spans="1:38">
      <c r="A49" s="204" t="s">
        <v>174</v>
      </c>
      <c r="B49" s="205" t="s">
        <v>182</v>
      </c>
      <c r="C49" s="119"/>
      <c r="D49" s="119"/>
      <c r="E49" s="119"/>
      <c r="F49" s="119"/>
      <c r="G49" s="119"/>
      <c r="H49" s="119"/>
      <c r="I49" s="119">
        <v>1</v>
      </c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>
        <v>1</v>
      </c>
      <c r="Y49" s="120"/>
      <c r="Z49" s="120"/>
      <c r="AA49" s="115"/>
      <c r="AB49" s="116"/>
      <c r="AC49" s="199">
        <f>MOD(A49,2)</f>
        <v>0</v>
      </c>
      <c r="AD49" s="5">
        <f>(SUM(E49:J49)*0.2)+(SUM(K49:L49)*0.5)+(SUM(M49:N49)*0.8)+(SUM(O49:R49)*0.9)+(SUM(S49:U49)*1)+(V49*0.5)+(W49*0.3)+(X49*0.6)</f>
        <v>0.8</v>
      </c>
    </row>
    <row r="50" spans="1:38">
      <c r="A50" s="204" t="s">
        <v>175</v>
      </c>
      <c r="B50" s="205" t="s">
        <v>182</v>
      </c>
      <c r="C50" s="119"/>
      <c r="D50" s="119"/>
      <c r="E50" s="119"/>
      <c r="F50" s="119"/>
      <c r="G50" s="119"/>
      <c r="H50" s="119"/>
      <c r="I50" s="119">
        <v>1</v>
      </c>
      <c r="J50" s="119"/>
      <c r="K50" s="119"/>
      <c r="L50" s="119"/>
      <c r="M50" s="119">
        <v>1</v>
      </c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20"/>
      <c r="Z50" s="120"/>
      <c r="AA50" s="115"/>
      <c r="AB50" s="116"/>
      <c r="AC50" s="199">
        <f>MOD(A50,2)</f>
        <v>0</v>
      </c>
      <c r="AD50" s="5">
        <f>(SUM(E50:J50)*0.2)+(SUM(K50:L50)*0.5)+(SUM(M50:N50)*0.8)+(SUM(O50:R50)*0.9)+(SUM(S50:U50)*1)+(V50*0.5)+(W50*0.3)+(X50*0.6)</f>
        <v>1</v>
      </c>
      <c r="AE50" s="6">
        <f>SUM(E50:J54)</f>
        <v>4</v>
      </c>
      <c r="AF50" s="6">
        <f>SUM(K50:L54)</f>
        <v>0</v>
      </c>
      <c r="AG50" s="6">
        <f>SUM(M50:N54)</f>
        <v>4</v>
      </c>
      <c r="AH50">
        <f>SUM(O50:R54)</f>
        <v>0</v>
      </c>
      <c r="AI50">
        <f>SUM(S50:U54)</f>
        <v>0</v>
      </c>
      <c r="AJ50">
        <f>SUM(V50:V54)</f>
        <v>0</v>
      </c>
      <c r="AK50">
        <f>SUM(W50:W54)</f>
        <v>0</v>
      </c>
      <c r="AL50">
        <f>SUM(X50:X54)</f>
        <v>2</v>
      </c>
    </row>
    <row r="51" spans="1:38">
      <c r="A51" s="204" t="s">
        <v>176</v>
      </c>
      <c r="B51" s="205" t="s">
        <v>182</v>
      </c>
      <c r="C51" s="119"/>
      <c r="D51" s="119"/>
      <c r="E51" s="119"/>
      <c r="F51" s="119">
        <v>1</v>
      </c>
      <c r="G51" s="119"/>
      <c r="H51" s="119"/>
      <c r="I51" s="119"/>
      <c r="J51" s="119"/>
      <c r="K51" s="119"/>
      <c r="L51" s="119"/>
      <c r="M51" s="119">
        <v>1</v>
      </c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>
        <v>1</v>
      </c>
      <c r="Y51" s="120"/>
      <c r="Z51" s="120"/>
      <c r="AA51" s="115"/>
      <c r="AB51" s="116"/>
      <c r="AC51" s="199">
        <f>MOD(A51,2)</f>
        <v>0</v>
      </c>
      <c r="AD51" s="5">
        <f>(SUM(E51:J51)*0.2)+(SUM(K51:L51)*0.5)+(SUM(M51:N51)*0.8)+(SUM(O51:R51)*0.9)+(SUM(S51:U51)*1)+(V51*0.5)+(W51*0.3)+(X51*0.6)</f>
        <v>1.6</v>
      </c>
    </row>
    <row r="52" spans="1:38">
      <c r="A52" s="204" t="s">
        <v>177</v>
      </c>
      <c r="B52" s="205" t="s">
        <v>182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>
        <v>1</v>
      </c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20"/>
      <c r="Z52" s="120"/>
      <c r="AA52" s="115"/>
      <c r="AB52" s="116"/>
      <c r="AC52" s="199">
        <f>MOD(A52,2)</f>
        <v>0</v>
      </c>
      <c r="AD52" s="5">
        <f>(SUM(E52:J52)*0.2)+(SUM(K52:L52)*0.5)+(SUM(M52:N52)*0.8)+(SUM(O52:R52)*0.9)+(SUM(S52:U52)*1)+(V52*0.5)+(W52*0.3)+(X52*0.6)</f>
        <v>0.8</v>
      </c>
    </row>
    <row r="53" spans="1:38">
      <c r="A53" s="204" t="s">
        <v>178</v>
      </c>
      <c r="B53" s="205" t="s">
        <v>181</v>
      </c>
      <c r="C53" s="119"/>
      <c r="D53" s="119"/>
      <c r="E53" s="119"/>
      <c r="F53" s="119">
        <v>1</v>
      </c>
      <c r="G53" s="119"/>
      <c r="H53" s="119"/>
      <c r="I53" s="119"/>
      <c r="J53" s="119"/>
      <c r="K53" s="119"/>
      <c r="L53" s="119"/>
      <c r="M53" s="119">
        <v>1</v>
      </c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20"/>
      <c r="Z53" s="120"/>
      <c r="AA53" s="115"/>
      <c r="AB53" s="116"/>
      <c r="AC53" s="199">
        <f>MOD(A53,2)</f>
        <v>0</v>
      </c>
      <c r="AD53" s="5">
        <f>(SUM(E53:J53)*0.2)+(SUM(K53:L53)*0.5)+(SUM(M53:N53)*0.8)+(SUM(O53:R53)*0.9)+(SUM(S53:U53)*1)+(V53*0.5)+(W53*0.3)+(X53*0.6)</f>
        <v>1</v>
      </c>
    </row>
    <row r="54" spans="1:38">
      <c r="A54" s="204" t="s">
        <v>179</v>
      </c>
      <c r="B54" s="205" t="s">
        <v>181</v>
      </c>
      <c r="C54" s="119"/>
      <c r="D54" s="119"/>
      <c r="E54" s="119"/>
      <c r="F54" s="119">
        <v>1</v>
      </c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>
        <v>1</v>
      </c>
      <c r="Y54" s="120"/>
      <c r="Z54" s="120"/>
      <c r="AA54" s="115"/>
      <c r="AB54" s="116"/>
      <c r="AC54" s="199">
        <f>MOD(A54,2)</f>
        <v>0</v>
      </c>
      <c r="AD54" s="5">
        <f>(SUM(E54:J54)*0.2)+(SUM(K54:L54)*0.5)+(SUM(M54:N54)*0.8)+(SUM(O54:R54)*0.9)+(SUM(S54:U54)*1)+(V54*0.5)+(W54*0.3)+(X54*0.6)</f>
        <v>0.8</v>
      </c>
    </row>
    <row r="55" spans="1:38">
      <c r="A55" s="108" t="s">
        <v>89</v>
      </c>
      <c r="B55" s="59" t="s">
        <v>180</v>
      </c>
      <c r="C55" s="60"/>
      <c r="D55" s="60" t="s">
        <v>48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109"/>
      <c r="Z55" s="109"/>
      <c r="AA55" s="115" t="s">
        <v>47</v>
      </c>
      <c r="AB55" s="116"/>
      <c r="AC55" s="199">
        <f>MOD(A55,2)</f>
        <v>1</v>
      </c>
      <c r="AD55" s="5">
        <f>(SUM(E55:J55)*0.2)+(SUM(K55:L55)*0.5)+(SUM(M55:N55)*0.8)+(SUM(O55:R55)*0.9)+(SUM(S55:U55)*1)+(V55*0.5)+(W55*0.3)+(X55*0.6)</f>
        <v>0</v>
      </c>
      <c r="AE55" s="6">
        <f>SUM(E55:J65)</f>
        <v>11</v>
      </c>
      <c r="AF55" s="6">
        <f>SUM(K55:L65)</f>
        <v>0</v>
      </c>
      <c r="AG55" s="6">
        <f>SUM(M55:N65)</f>
        <v>6</v>
      </c>
      <c r="AH55">
        <f>SUM(S55:U64)</f>
        <v>0</v>
      </c>
      <c r="AI55">
        <v>1</v>
      </c>
      <c r="AJ55">
        <f>SUM(X55:X65)</f>
        <v>4</v>
      </c>
    </row>
    <row r="56" spans="1:38">
      <c r="A56" s="108" t="s">
        <v>90</v>
      </c>
      <c r="B56" s="59" t="s">
        <v>180</v>
      </c>
      <c r="C56" s="60"/>
      <c r="D56" s="60"/>
      <c r="E56" s="60"/>
      <c r="F56" s="60"/>
      <c r="G56" s="60">
        <v>1</v>
      </c>
      <c r="H56" s="60">
        <v>1</v>
      </c>
      <c r="I56" s="60">
        <v>1</v>
      </c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109"/>
      <c r="Z56" s="109"/>
      <c r="AA56" s="115"/>
      <c r="AB56" s="116"/>
      <c r="AC56" s="199">
        <f>MOD(A56,2)</f>
        <v>1</v>
      </c>
      <c r="AD56" s="5">
        <f>(SUM(E56:J56)*0.2)+(SUM(K56:L56)*0.5)+(SUM(M56:N56)*0.8)+(SUM(O56:R56)*0.9)+(SUM(S56:U56)*1)+(V56*0.5)+(W56*0.3)+(X56*0.6)</f>
        <v>0.60000000000000009</v>
      </c>
    </row>
    <row r="57" spans="1:38">
      <c r="A57" s="108" t="s">
        <v>91</v>
      </c>
      <c r="B57" s="59" t="s">
        <v>181</v>
      </c>
      <c r="C57" s="60"/>
      <c r="D57" s="60"/>
      <c r="E57" s="60"/>
      <c r="F57" s="60">
        <v>1</v>
      </c>
      <c r="G57" s="60"/>
      <c r="H57" s="60"/>
      <c r="I57" s="60">
        <v>1</v>
      </c>
      <c r="J57" s="60"/>
      <c r="K57" s="60"/>
      <c r="L57" s="60"/>
      <c r="M57" s="60">
        <v>1</v>
      </c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>
        <v>1</v>
      </c>
      <c r="Y57" s="109"/>
      <c r="Z57" s="109"/>
      <c r="AA57" s="115"/>
      <c r="AB57" s="116"/>
      <c r="AC57" s="199">
        <f>MOD(A57,2)</f>
        <v>1</v>
      </c>
      <c r="AD57" s="5">
        <f>(SUM(E57:J57)*0.2)+(SUM(K57:L57)*0.5)+(SUM(M57:N57)*0.8)+(SUM(O57:R57)*0.9)+(SUM(S57:U57)*1)+(V57*0.5)+(W57*0.3)+(X57*0.6)</f>
        <v>1.8000000000000003</v>
      </c>
    </row>
    <row r="58" spans="1:38">
      <c r="A58" s="108" t="s">
        <v>92</v>
      </c>
      <c r="B58" s="59" t="s">
        <v>181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>
        <v>1</v>
      </c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>
        <v>1</v>
      </c>
      <c r="Y58" s="61"/>
      <c r="Z58" s="61"/>
      <c r="AA58" s="115"/>
      <c r="AB58" s="116"/>
      <c r="AC58" s="199">
        <f>MOD(A58,2)</f>
        <v>1</v>
      </c>
      <c r="AD58" s="5">
        <f>(SUM(E58:J58)*0.2)+(SUM(K58:L58)*0.5)+(SUM(M58:N58)*0.8)+(SUM(O58:R58)*0.9)+(SUM(S58:U58)*1)+(V58*0.5)+(W58*0.3)+(X58*0.6)</f>
        <v>1.4</v>
      </c>
    </row>
    <row r="59" spans="1:38">
      <c r="A59" s="108" t="s">
        <v>93</v>
      </c>
      <c r="B59" s="59" t="s">
        <v>181</v>
      </c>
      <c r="C59" s="60"/>
      <c r="D59" s="60"/>
      <c r="E59" s="60"/>
      <c r="F59" s="60"/>
      <c r="G59" s="60"/>
      <c r="H59" s="60"/>
      <c r="I59" s="60">
        <v>1</v>
      </c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1"/>
      <c r="Z59" s="61"/>
      <c r="AA59" s="115"/>
      <c r="AB59" s="116"/>
      <c r="AC59" s="199">
        <f>MOD(A59,2)</f>
        <v>1</v>
      </c>
      <c r="AD59" s="5">
        <f>(SUM(E59:J59)*0.2)+(SUM(K59:L59)*0.5)+(SUM(M59:N59)*0.8)+(SUM(O59:R59)*0.9)+(SUM(S59:U59)*1)+(V59*0.5)+(W59*0.3)+(X59*0.6)</f>
        <v>0.2</v>
      </c>
    </row>
    <row r="60" spans="1:38">
      <c r="A60" s="108" t="s">
        <v>94</v>
      </c>
      <c r="B60" s="59" t="s">
        <v>181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>
        <v>1</v>
      </c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>
        <v>1</v>
      </c>
      <c r="Y60" s="109"/>
      <c r="Z60" s="109"/>
      <c r="AA60" s="115"/>
      <c r="AB60" s="116"/>
      <c r="AC60" s="199">
        <f>MOD(A60,2)</f>
        <v>1</v>
      </c>
      <c r="AD60" s="5">
        <f>(SUM(E60:J60)*0.2)+(SUM(K60:L60)*0.5)+(SUM(M60:N60)*0.8)+(SUM(O60:R60)*0.9)+(SUM(S60:U60)*1)+(V60*0.5)+(W60*0.3)+(X60*0.6)</f>
        <v>1.4</v>
      </c>
    </row>
    <row r="61" spans="1:38">
      <c r="A61" s="108" t="s">
        <v>95</v>
      </c>
      <c r="B61" s="59" t="s">
        <v>181</v>
      </c>
      <c r="C61" s="60"/>
      <c r="D61" s="60"/>
      <c r="E61" s="60"/>
      <c r="F61" s="60">
        <v>1</v>
      </c>
      <c r="G61" s="60"/>
      <c r="H61" s="60">
        <v>1</v>
      </c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109"/>
      <c r="Z61" s="109"/>
      <c r="AA61" s="115"/>
      <c r="AB61" s="116"/>
      <c r="AC61" s="199">
        <f>MOD(A61,2)</f>
        <v>1</v>
      </c>
      <c r="AD61" s="5">
        <f>(SUM(E61:J61)*0.2)+(SUM(K61:L61)*0.5)+(SUM(M61:N61)*0.8)+(SUM(O61:R61)*0.9)+(SUM(S61:U61)*1)+(V61*0.5)+(W61*0.3)+(X61*0.6)</f>
        <v>0.4</v>
      </c>
    </row>
    <row r="62" spans="1:38">
      <c r="A62" s="108" t="s">
        <v>96</v>
      </c>
      <c r="B62" s="59" t="s">
        <v>181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>
        <v>1</v>
      </c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109"/>
      <c r="Z62" s="109"/>
      <c r="AA62" s="115"/>
      <c r="AB62" s="116"/>
      <c r="AC62" s="199">
        <f>MOD(A62,2)</f>
        <v>1</v>
      </c>
      <c r="AD62" s="5">
        <f>(SUM(E62:J62)*0.2)+(SUM(K62:L62)*0.5)+(SUM(M62:N62)*0.8)+(SUM(O62:R62)*0.9)+(SUM(S62:U62)*1)+(V62*0.5)+(W62*0.3)+(X62*0.6)</f>
        <v>0.8</v>
      </c>
    </row>
    <row r="63" spans="1:38">
      <c r="A63" s="108" t="s">
        <v>97</v>
      </c>
      <c r="B63" s="59" t="s">
        <v>181</v>
      </c>
      <c r="C63" s="60"/>
      <c r="D63" s="60"/>
      <c r="E63" s="60"/>
      <c r="F63" s="60"/>
      <c r="G63" s="60">
        <v>1</v>
      </c>
      <c r="H63" s="60"/>
      <c r="I63" s="60"/>
      <c r="J63" s="60"/>
      <c r="K63" s="60"/>
      <c r="L63" s="60"/>
      <c r="M63" s="60">
        <v>1</v>
      </c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109"/>
      <c r="Z63" s="109"/>
      <c r="AA63" s="115"/>
      <c r="AB63" s="116"/>
      <c r="AC63" s="199">
        <f>MOD(A63,2)</f>
        <v>1</v>
      </c>
      <c r="AD63" s="5">
        <f>(SUM(E63:J63)*0.2)+(SUM(K63:L63)*0.5)+(SUM(M63:N63)*0.8)+(SUM(O63:R63)*0.9)+(SUM(S63:U63)*1)+(V63*0.5)+(W63*0.3)+(X63*0.6)</f>
        <v>1</v>
      </c>
    </row>
    <row r="64" spans="1:38">
      <c r="A64" s="108" t="s">
        <v>98</v>
      </c>
      <c r="B64" s="59" t="s">
        <v>181</v>
      </c>
      <c r="C64" s="60"/>
      <c r="D64" s="60"/>
      <c r="E64" s="60"/>
      <c r="F64" s="60"/>
      <c r="G64" s="60"/>
      <c r="H64" s="60"/>
      <c r="I64" s="60">
        <v>1</v>
      </c>
      <c r="J64" s="60"/>
      <c r="K64" s="60"/>
      <c r="L64" s="60"/>
      <c r="M64" s="60">
        <v>1</v>
      </c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>
        <v>1</v>
      </c>
      <c r="Y64" s="109"/>
      <c r="Z64" s="109"/>
      <c r="AA64" s="115"/>
      <c r="AB64" s="116"/>
      <c r="AC64" s="199">
        <f>MOD(A64,2)</f>
        <v>1</v>
      </c>
      <c r="AD64" s="5">
        <f>(SUM(E64:J64)*0.2)+(SUM(K64:L64)*0.5)+(SUM(M64:N64)*0.8)+(SUM(O64:R64)*0.9)+(SUM(S64:U64)*1)+(V64*0.5)+(W64*0.3)+(X64*0.6)</f>
        <v>1.6</v>
      </c>
    </row>
    <row r="65" spans="1:36">
      <c r="A65" s="108" t="s">
        <v>99</v>
      </c>
      <c r="B65" s="59" t="s">
        <v>181</v>
      </c>
      <c r="C65" s="60"/>
      <c r="D65" s="60"/>
      <c r="E65" s="60"/>
      <c r="F65" s="60"/>
      <c r="G65" s="60"/>
      <c r="H65" s="60"/>
      <c r="I65" s="60">
        <v>1</v>
      </c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109"/>
      <c r="Z65" s="109"/>
      <c r="AA65" s="115"/>
      <c r="AB65" s="116"/>
      <c r="AC65" s="199">
        <f>MOD(A65,2)</f>
        <v>1</v>
      </c>
      <c r="AD65" s="5">
        <f>(SUM(E65:J65)*0.2)+(SUM(K65:L65)*0.5)+(SUM(M65:N65)*0.8)+(SUM(O65:R65)*0.9)+(SUM(S65:U65)*1)+(V65*0.5)+(W65*0.3)+(X65*0.6)</f>
        <v>0.2</v>
      </c>
    </row>
    <row r="66" spans="1:36">
      <c r="A66" s="108" t="s">
        <v>100</v>
      </c>
      <c r="B66" s="59" t="s">
        <v>181</v>
      </c>
      <c r="C66" s="60"/>
      <c r="D66" s="60"/>
      <c r="E66" s="60"/>
      <c r="F66" s="60"/>
      <c r="G66" s="60">
        <v>1</v>
      </c>
      <c r="H66" s="60"/>
      <c r="I66" s="60"/>
      <c r="J66" s="60"/>
      <c r="K66" s="60"/>
      <c r="L66" s="60"/>
      <c r="M66" s="60">
        <v>1</v>
      </c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>
        <v>1</v>
      </c>
      <c r="Y66" s="109"/>
      <c r="Z66" s="109"/>
      <c r="AA66" s="115"/>
      <c r="AB66" s="116"/>
      <c r="AC66" s="199">
        <f>MOD(A66,2)</f>
        <v>1</v>
      </c>
      <c r="AD66" s="5">
        <f>(SUM(E66:J66)*0.2)+(SUM(K66:L66)*0.5)+(SUM(M66:N66)*0.8)+(SUM(O66:R66)*0.9)+(SUM(S66:U66)*1)+(V66*0.5)+(W66*0.3)+(X66*0.6)</f>
        <v>1.6</v>
      </c>
    </row>
    <row r="67" spans="1:36">
      <c r="A67" s="108" t="s">
        <v>101</v>
      </c>
      <c r="B67" s="59" t="s">
        <v>181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>
        <v>1</v>
      </c>
      <c r="Y67" s="109"/>
      <c r="Z67" s="109"/>
      <c r="AA67" s="115"/>
      <c r="AB67" s="116"/>
      <c r="AC67" s="199">
        <f>MOD(A67,2)</f>
        <v>1</v>
      </c>
      <c r="AD67" s="5">
        <f>(SUM(E67:J67)*0.2)+(SUM(K67:L67)*0.5)+(SUM(M67:N67)*0.8)+(SUM(O67:R67)*0.9)+(SUM(S67:U67)*1)+(V67*0.5)+(W67*0.3)+(X67*0.6)</f>
        <v>0.6</v>
      </c>
    </row>
    <row r="68" spans="1:36">
      <c r="A68" s="108" t="s">
        <v>102</v>
      </c>
      <c r="B68" s="59" t="s">
        <v>181</v>
      </c>
      <c r="C68" s="60"/>
      <c r="D68" s="60"/>
      <c r="E68" s="60"/>
      <c r="F68" s="60"/>
      <c r="G68" s="60"/>
      <c r="H68" s="60">
        <v>1</v>
      </c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>
        <v>1</v>
      </c>
      <c r="Y68" s="109"/>
      <c r="Z68" s="109"/>
      <c r="AA68" s="115"/>
      <c r="AB68" s="116"/>
      <c r="AC68" s="199">
        <f>MOD(A68,2)</f>
        <v>1</v>
      </c>
      <c r="AD68" s="5">
        <f>(SUM(E68:J68)*0.2)+(SUM(K68:L68)*0.5)+(SUM(M68:N68)*0.8)+(SUM(O68:R68)*0.9)+(SUM(S68:U68)*1)+(V68*0.5)+(W68*0.3)+(X68*0.6)</f>
        <v>0.8</v>
      </c>
    </row>
    <row r="69" spans="1:36">
      <c r="A69" s="108" t="s">
        <v>103</v>
      </c>
      <c r="B69" s="59" t="s">
        <v>180</v>
      </c>
      <c r="C69" s="60"/>
      <c r="D69" s="60"/>
      <c r="E69" s="60"/>
      <c r="F69" s="60"/>
      <c r="G69" s="60">
        <v>1</v>
      </c>
      <c r="H69" s="60"/>
      <c r="I69" s="60">
        <v>1</v>
      </c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>
        <v>1</v>
      </c>
      <c r="Y69" s="109"/>
      <c r="Z69" s="109"/>
      <c r="AA69" s="115"/>
      <c r="AB69" s="116"/>
      <c r="AC69" s="199">
        <f>MOD(A69,2)</f>
        <v>1</v>
      </c>
      <c r="AD69" s="5">
        <f>(SUM(E69:J69)*0.2)+(SUM(K69:L69)*0.5)+(SUM(M69:N69)*0.8)+(SUM(O69:R69)*0.9)+(SUM(S69:U69)*1)+(V69*0.5)+(W69*0.3)+(X69*0.6)</f>
        <v>1</v>
      </c>
    </row>
    <row r="70" spans="1:36">
      <c r="A70" s="108" t="s">
        <v>104</v>
      </c>
      <c r="B70" s="59" t="s">
        <v>181</v>
      </c>
      <c r="C70" s="60"/>
      <c r="D70" s="60"/>
      <c r="E70" s="60"/>
      <c r="F70" s="60"/>
      <c r="G70" s="60"/>
      <c r="H70" s="60"/>
      <c r="I70" s="60">
        <v>1</v>
      </c>
      <c r="J70" s="60"/>
      <c r="K70" s="60"/>
      <c r="L70" s="60"/>
      <c r="M70" s="60">
        <v>1</v>
      </c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>
        <v>1</v>
      </c>
      <c r="Y70" s="109"/>
      <c r="Z70" s="109"/>
      <c r="AA70" s="115"/>
      <c r="AB70" s="116"/>
      <c r="AC70" s="199">
        <f>MOD(A70,2)</f>
        <v>1</v>
      </c>
      <c r="AD70" s="5">
        <f>(SUM(E70:J70)*0.2)+(SUM(K70:L70)*0.5)+(SUM(M70:N70)*0.8)+(SUM(O70:R70)*0.9)+(SUM(S70:U70)*1)+(V70*0.5)+(W70*0.3)+(X70*0.6)</f>
        <v>1.6</v>
      </c>
    </row>
    <row r="71" spans="1:36">
      <c r="A71" s="108" t="s">
        <v>105</v>
      </c>
      <c r="B71" s="59" t="s">
        <v>181</v>
      </c>
      <c r="C71" s="60"/>
      <c r="D71" s="60"/>
      <c r="E71" s="60"/>
      <c r="F71" s="60"/>
      <c r="G71" s="60"/>
      <c r="H71" s="60">
        <v>1</v>
      </c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>
        <v>1</v>
      </c>
      <c r="Y71" s="109"/>
      <c r="Z71" s="109"/>
      <c r="AA71" s="115"/>
      <c r="AB71" s="116"/>
      <c r="AC71" s="199">
        <f>MOD(A71,2)</f>
        <v>1</v>
      </c>
      <c r="AD71" s="5">
        <f>(SUM(E71:J71)*0.2)+(SUM(K71:L71)*0.5)+(SUM(M71:N71)*0.8)+(SUM(O71:R71)*0.9)+(SUM(S71:U71)*1)+(V71*0.5)+(W71*0.3)+(X71*0.6)</f>
        <v>0.8</v>
      </c>
      <c r="AE71" s="6">
        <f>SUM(E71:J78)</f>
        <v>8</v>
      </c>
      <c r="AF71" s="6">
        <v>0</v>
      </c>
      <c r="AG71" s="6">
        <f>SUM(M71:N78)</f>
        <v>2</v>
      </c>
      <c r="AJ71">
        <f>SUM(X71:X78)</f>
        <v>5</v>
      </c>
    </row>
    <row r="72" spans="1:36">
      <c r="A72" s="108" t="s">
        <v>106</v>
      </c>
      <c r="B72" s="59" t="s">
        <v>181</v>
      </c>
      <c r="C72" s="60"/>
      <c r="D72" s="60"/>
      <c r="E72" s="60"/>
      <c r="F72" s="60"/>
      <c r="G72" s="60"/>
      <c r="H72" s="60">
        <v>1</v>
      </c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109"/>
      <c r="Z72" s="109"/>
      <c r="AA72" s="115"/>
      <c r="AB72" s="116"/>
      <c r="AC72" s="199">
        <f>MOD(A72,2)</f>
        <v>1</v>
      </c>
      <c r="AD72" s="5">
        <f>(SUM(E72:J72)*0.2)+(SUM(K72:L72)*0.5)+(SUM(M72:N72)*0.8)+(SUM(O72:R72)*0.9)+(SUM(S72:U72)*1)+(V72*0.5)+(W72*0.3)+(X72*0.6)</f>
        <v>0.2</v>
      </c>
    </row>
    <row r="73" spans="1:36">
      <c r="A73" s="108" t="s">
        <v>107</v>
      </c>
      <c r="B73" s="59" t="s">
        <v>181</v>
      </c>
      <c r="C73" s="60"/>
      <c r="D73" s="60"/>
      <c r="E73" s="60"/>
      <c r="F73" s="60">
        <v>1</v>
      </c>
      <c r="G73" s="60"/>
      <c r="H73" s="60">
        <v>1</v>
      </c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>
        <v>1</v>
      </c>
      <c r="Y73" s="109"/>
      <c r="Z73" s="109"/>
      <c r="AA73" s="115"/>
      <c r="AB73" s="116"/>
      <c r="AC73" s="199">
        <f>MOD(A73,2)</f>
        <v>1</v>
      </c>
      <c r="AD73" s="5">
        <f>(SUM(E73:J73)*0.2)+(SUM(K73:L73)*0.5)+(SUM(M73:N73)*0.8)+(SUM(O73:R73)*0.9)+(SUM(S73:U73)*1)+(V73*0.5)+(W73*0.3)+(X73*0.6)</f>
        <v>1</v>
      </c>
    </row>
    <row r="74" spans="1:36">
      <c r="A74" s="108" t="s">
        <v>108</v>
      </c>
      <c r="B74" s="59" t="s">
        <v>181</v>
      </c>
      <c r="C74" s="60"/>
      <c r="D74" s="60"/>
      <c r="E74" s="60"/>
      <c r="F74" s="60"/>
      <c r="G74" s="60"/>
      <c r="H74" s="60"/>
      <c r="I74" s="60">
        <v>1</v>
      </c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109"/>
      <c r="Z74" s="109"/>
      <c r="AA74" s="115"/>
      <c r="AB74" s="116"/>
      <c r="AC74" s="199">
        <f>MOD(A74,2)</f>
        <v>1</v>
      </c>
      <c r="AD74" s="5">
        <f>(SUM(E74:J74)*0.2)+(SUM(K74:L74)*0.5)+(SUM(M74:N74)*0.8)+(SUM(O74:R74)*0.9)+(SUM(S74:U74)*1)+(V74*0.5)+(W74*0.3)+(X74*0.6)</f>
        <v>0.2</v>
      </c>
    </row>
    <row r="75" spans="1:36">
      <c r="A75" s="108" t="s">
        <v>109</v>
      </c>
      <c r="B75" s="59" t="s">
        <v>181</v>
      </c>
      <c r="C75" s="60"/>
      <c r="D75" s="60"/>
      <c r="E75" s="60"/>
      <c r="F75" s="60"/>
      <c r="G75" s="60">
        <v>1</v>
      </c>
      <c r="H75" s="60"/>
      <c r="I75" s="60"/>
      <c r="J75" s="60"/>
      <c r="K75" s="60"/>
      <c r="L75" s="60"/>
      <c r="M75" s="60">
        <v>1</v>
      </c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>
        <v>1</v>
      </c>
      <c r="Y75" s="109"/>
      <c r="Z75" s="109"/>
      <c r="AA75" s="115"/>
      <c r="AB75" s="116"/>
      <c r="AC75" s="199">
        <f>MOD(A75,2)</f>
        <v>1</v>
      </c>
      <c r="AD75" s="5">
        <f>(SUM(E75:J75)*0.2)+(SUM(K75:L75)*0.5)+(SUM(M75:N75)*0.8)+(SUM(O75:R75)*0.9)+(SUM(S75:U75)*1)+(V75*0.5)+(W75*0.3)+(X75*0.6)</f>
        <v>1.6</v>
      </c>
      <c r="AE75" s="6">
        <f>SUM(E75:J89)</f>
        <v>15</v>
      </c>
      <c r="AF75" s="6">
        <v>0</v>
      </c>
      <c r="AG75" s="6">
        <f>SUM(M75:N89)</f>
        <v>8</v>
      </c>
      <c r="AI75">
        <f>SUM(W75:W89)</f>
        <v>2</v>
      </c>
      <c r="AJ75">
        <f>SUM(X75:X89)</f>
        <v>12</v>
      </c>
    </row>
    <row r="76" spans="1:36">
      <c r="A76" s="108" t="s">
        <v>110</v>
      </c>
      <c r="B76" s="59" t="s">
        <v>181</v>
      </c>
      <c r="C76" s="60"/>
      <c r="D76" s="60"/>
      <c r="E76" s="60"/>
      <c r="F76" s="60"/>
      <c r="G76" s="60"/>
      <c r="H76" s="60"/>
      <c r="I76" s="60">
        <v>1</v>
      </c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>
        <v>1</v>
      </c>
      <c r="X76" s="60">
        <v>1</v>
      </c>
      <c r="Y76" s="109"/>
      <c r="Z76" s="109"/>
      <c r="AA76" s="115"/>
      <c r="AB76" s="116"/>
      <c r="AC76" s="199">
        <f>MOD(A76,2)</f>
        <v>1</v>
      </c>
      <c r="AD76" s="5">
        <f>(SUM(E76:J76)*0.2)+(SUM(K76:L76)*0.5)+(SUM(M76:N76)*0.8)+(SUM(O76:R76)*0.9)+(SUM(S76:U76)*1)+(V76*0.5)+(W76*0.3)+(X76*0.6)</f>
        <v>1.1000000000000001</v>
      </c>
    </row>
    <row r="77" spans="1:36">
      <c r="A77" s="108" t="s">
        <v>111</v>
      </c>
      <c r="B77" s="59" t="s">
        <v>182</v>
      </c>
      <c r="C77" s="60"/>
      <c r="D77" s="60"/>
      <c r="E77" s="60"/>
      <c r="F77" s="60"/>
      <c r="G77" s="60">
        <v>1</v>
      </c>
      <c r="H77" s="60"/>
      <c r="I77" s="60"/>
      <c r="J77" s="60"/>
      <c r="K77" s="60"/>
      <c r="L77" s="60"/>
      <c r="M77" s="60">
        <v>1</v>
      </c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>
        <v>1</v>
      </c>
      <c r="Y77" s="109"/>
      <c r="Z77" s="109"/>
      <c r="AA77" s="115"/>
      <c r="AB77" s="116"/>
      <c r="AC77" s="199">
        <f>MOD(A77,2)</f>
        <v>1</v>
      </c>
      <c r="AD77" s="5">
        <f>(SUM(E77:J77)*0.2)+(SUM(K77:L77)*0.5)+(SUM(M77:N77)*0.8)+(SUM(O77:R77)*0.9)+(SUM(S77:U77)*1)+(V77*0.5)+(W77*0.3)+(X77*0.6)</f>
        <v>1.6</v>
      </c>
    </row>
    <row r="78" spans="1:36">
      <c r="A78" s="108" t="s">
        <v>112</v>
      </c>
      <c r="B78" s="59" t="s">
        <v>182</v>
      </c>
      <c r="C78" s="60"/>
      <c r="D78" s="60" t="s">
        <v>48</v>
      </c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109"/>
      <c r="Z78" s="109"/>
      <c r="AA78" s="115"/>
      <c r="AB78" s="116"/>
      <c r="AC78" s="199">
        <f>MOD(A78,2)</f>
        <v>1</v>
      </c>
      <c r="AD78" s="5">
        <f>(SUM(E78:J78)*0.2)+(SUM(K78:L78)*0.5)+(SUM(M78:N78)*0.8)+(SUM(O78:R78)*0.9)+(SUM(S78:U78)*1)+(V78*0.5)+(W78*0.3)+(X78*0.6)</f>
        <v>0</v>
      </c>
    </row>
    <row r="79" spans="1:36">
      <c r="A79" s="108" t="s">
        <v>113</v>
      </c>
      <c r="B79" s="59" t="s">
        <v>182</v>
      </c>
      <c r="C79" s="60"/>
      <c r="D79" s="60"/>
      <c r="E79" s="60"/>
      <c r="F79" s="60"/>
      <c r="G79" s="60"/>
      <c r="H79" s="60"/>
      <c r="I79" s="60">
        <v>1</v>
      </c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>
        <v>1</v>
      </c>
      <c r="X79" s="60">
        <v>1</v>
      </c>
      <c r="Y79" s="109"/>
      <c r="Z79" s="109"/>
      <c r="AA79" s="115"/>
      <c r="AB79" s="116"/>
      <c r="AC79" s="199">
        <f>MOD(A79,2)</f>
        <v>1</v>
      </c>
      <c r="AD79" s="5">
        <f>(SUM(E79:J79)*0.2)+(SUM(K79:L79)*0.5)+(SUM(M79:N79)*0.8)+(SUM(O79:R79)*0.9)+(SUM(S79:U79)*1)+(V79*0.5)+(W79*0.3)+(X79*0.6)</f>
        <v>1.1000000000000001</v>
      </c>
    </row>
    <row r="80" spans="1:36">
      <c r="A80" s="108" t="s">
        <v>114</v>
      </c>
      <c r="B80" s="59" t="s">
        <v>182</v>
      </c>
      <c r="C80" s="60"/>
      <c r="D80" s="60"/>
      <c r="E80" s="60"/>
      <c r="F80" s="60"/>
      <c r="G80" s="60"/>
      <c r="H80" s="60"/>
      <c r="I80" s="60">
        <v>1</v>
      </c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109"/>
      <c r="Z80" s="109"/>
      <c r="AA80" s="115"/>
      <c r="AB80" s="116"/>
      <c r="AC80" s="199">
        <f>MOD(A80,2)</f>
        <v>1</v>
      </c>
      <c r="AD80" s="5">
        <f>(SUM(E80:J80)*0.2)+(SUM(K80:L80)*0.5)+(SUM(M80:N80)*0.8)+(SUM(O80:R80)*0.9)+(SUM(S80:U80)*1)+(V80*0.5)+(W80*0.3)+(X80*0.6)</f>
        <v>0.2</v>
      </c>
    </row>
    <row r="81" spans="1:36">
      <c r="A81" s="108" t="s">
        <v>115</v>
      </c>
      <c r="B81" s="59" t="s">
        <v>182</v>
      </c>
      <c r="C81" s="60"/>
      <c r="D81" s="60"/>
      <c r="E81" s="60"/>
      <c r="F81" s="60"/>
      <c r="G81" s="60"/>
      <c r="H81" s="60"/>
      <c r="I81" s="60">
        <v>1</v>
      </c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>
        <v>1</v>
      </c>
      <c r="Y81" s="109"/>
      <c r="Z81" s="109"/>
      <c r="AA81" s="115"/>
      <c r="AB81" s="116"/>
      <c r="AC81" s="199">
        <f>MOD(A81,2)</f>
        <v>1</v>
      </c>
      <c r="AD81" s="5">
        <f>(SUM(E81:J81)*0.2)+(SUM(K81:L81)*0.5)+(SUM(M81:N81)*0.8)+(SUM(O81:R81)*0.9)+(SUM(S81:U81)*1)+(V81*0.5)+(W81*0.3)+(X81*0.6)</f>
        <v>0.8</v>
      </c>
    </row>
    <row r="82" spans="1:36">
      <c r="A82" s="108" t="s">
        <v>116</v>
      </c>
      <c r="B82" s="59" t="s">
        <v>181</v>
      </c>
      <c r="C82" s="60"/>
      <c r="D82" s="60"/>
      <c r="E82" s="60"/>
      <c r="F82" s="60">
        <v>1</v>
      </c>
      <c r="G82" s="60"/>
      <c r="H82" s="60"/>
      <c r="I82" s="60">
        <v>1</v>
      </c>
      <c r="J82" s="60"/>
      <c r="K82" s="60"/>
      <c r="L82" s="60"/>
      <c r="M82" s="60">
        <v>1</v>
      </c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>
        <v>1</v>
      </c>
      <c r="Y82" s="109"/>
      <c r="Z82" s="109"/>
      <c r="AA82" s="115"/>
      <c r="AB82" s="116"/>
      <c r="AC82" s="199">
        <f>MOD(A82,2)</f>
        <v>1</v>
      </c>
      <c r="AD82" s="5">
        <f>(SUM(E82:J82)*0.2)+(SUM(K82:L82)*0.5)+(SUM(M82:N82)*0.8)+(SUM(O82:R82)*0.9)+(SUM(S82:U82)*1)+(V82*0.5)+(W82*0.3)+(X82*0.6)</f>
        <v>1.8000000000000003</v>
      </c>
    </row>
    <row r="83" spans="1:36">
      <c r="A83" s="108" t="s">
        <v>117</v>
      </c>
      <c r="B83" s="59" t="s">
        <v>181</v>
      </c>
      <c r="C83" s="60"/>
      <c r="D83" s="60"/>
      <c r="E83" s="60"/>
      <c r="F83" s="60">
        <v>1</v>
      </c>
      <c r="G83" s="60"/>
      <c r="H83" s="60"/>
      <c r="I83" s="60"/>
      <c r="J83" s="60"/>
      <c r="K83" s="60"/>
      <c r="L83" s="60"/>
      <c r="M83" s="60">
        <v>1</v>
      </c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109"/>
      <c r="Z83" s="109"/>
      <c r="AA83" s="115"/>
      <c r="AB83" s="116"/>
      <c r="AC83" s="199">
        <f>MOD(A83,2)</f>
        <v>1</v>
      </c>
      <c r="AD83" s="5">
        <f>(SUM(E83:J83)*0.2)+(SUM(K83:L83)*0.5)+(SUM(M83:N83)*0.8)+(SUM(O83:R83)*0.9)+(SUM(S83:U83)*1)+(V83*0.5)+(W83*0.3)+(X83*0.6)</f>
        <v>1</v>
      </c>
    </row>
    <row r="84" spans="1:36">
      <c r="A84" s="108" t="s">
        <v>118</v>
      </c>
      <c r="B84" s="59" t="s">
        <v>180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>
        <v>1</v>
      </c>
      <c r="Y84" s="109"/>
      <c r="Z84" s="109"/>
      <c r="AA84" s="115"/>
      <c r="AB84" s="116"/>
      <c r="AC84" s="199">
        <f>MOD(A84,2)</f>
        <v>1</v>
      </c>
      <c r="AD84" s="5">
        <f>(SUM(E84:J84)*0.2)+(SUM(K84:L84)*0.5)+(SUM(M84:N84)*0.8)+(SUM(O84:R84)*0.9)+(SUM(S84:U84)*1)+(V84*0.5)+(W84*0.3)+(X84*0.6)</f>
        <v>0.6</v>
      </c>
    </row>
    <row r="85" spans="1:36">
      <c r="A85" s="108" t="s">
        <v>119</v>
      </c>
      <c r="B85" s="59" t="s">
        <v>180</v>
      </c>
      <c r="C85" s="60"/>
      <c r="D85" s="60"/>
      <c r="E85" s="60"/>
      <c r="F85" s="60">
        <v>1</v>
      </c>
      <c r="G85" s="60"/>
      <c r="H85" s="60"/>
      <c r="I85" s="60"/>
      <c r="J85" s="60"/>
      <c r="K85" s="60"/>
      <c r="L85" s="60"/>
      <c r="M85" s="60">
        <v>1</v>
      </c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>
        <v>1</v>
      </c>
      <c r="Y85" s="109"/>
      <c r="Z85" s="109"/>
      <c r="AA85" s="115"/>
      <c r="AB85" s="116"/>
      <c r="AC85" s="199">
        <f>MOD(A85,2)</f>
        <v>1</v>
      </c>
      <c r="AD85" s="5">
        <f>(SUM(E85:J85)*0.2)+(SUM(K85:L85)*0.5)+(SUM(M85:N85)*0.8)+(SUM(O85:R85)*0.9)+(SUM(S85:U85)*1)+(V85*0.5)+(W85*0.3)+(X85*0.6)</f>
        <v>1.6</v>
      </c>
    </row>
    <row r="86" spans="1:36">
      <c r="A86" s="108" t="s">
        <v>120</v>
      </c>
      <c r="B86" s="59" t="s">
        <v>180</v>
      </c>
      <c r="C86" s="60"/>
      <c r="D86" s="60"/>
      <c r="E86" s="60"/>
      <c r="F86" s="60"/>
      <c r="G86" s="60"/>
      <c r="H86" s="60"/>
      <c r="I86" s="60">
        <v>1</v>
      </c>
      <c r="J86" s="60"/>
      <c r="K86" s="60"/>
      <c r="L86" s="60"/>
      <c r="M86" s="60">
        <v>1</v>
      </c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>
        <v>1</v>
      </c>
      <c r="Y86" s="109"/>
      <c r="Z86" s="109"/>
      <c r="AA86" s="115"/>
      <c r="AB86" s="116"/>
      <c r="AC86" s="199">
        <f>MOD(A86,2)</f>
        <v>1</v>
      </c>
      <c r="AD86" s="5">
        <f>(SUM(E86:J86)*0.2)+(SUM(K86:L86)*0.5)+(SUM(M86:N86)*0.8)+(SUM(O86:R86)*0.9)+(SUM(S86:U86)*1)+(V86*0.5)+(W86*0.3)+(X86*0.6)</f>
        <v>1.6</v>
      </c>
    </row>
    <row r="87" spans="1:36">
      <c r="A87" s="108" t="s">
        <v>121</v>
      </c>
      <c r="B87" s="59" t="s">
        <v>180</v>
      </c>
      <c r="C87" s="60"/>
      <c r="D87" s="60"/>
      <c r="E87" s="60"/>
      <c r="F87" s="60">
        <v>1</v>
      </c>
      <c r="G87" s="60"/>
      <c r="H87" s="60"/>
      <c r="I87" s="60"/>
      <c r="J87" s="60"/>
      <c r="K87" s="60"/>
      <c r="L87" s="60"/>
      <c r="M87" s="60">
        <v>1</v>
      </c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>
        <v>1</v>
      </c>
      <c r="Y87" s="109"/>
      <c r="Z87" s="109"/>
      <c r="AA87" s="115"/>
      <c r="AB87" s="116"/>
      <c r="AC87" s="199">
        <f>MOD(A87,2)</f>
        <v>1</v>
      </c>
      <c r="AD87" s="5">
        <f>(SUM(E87:J87)*0.2)+(SUM(K87:L87)*0.5)+(SUM(M87:N87)*0.8)+(SUM(O87:R87)*0.9)+(SUM(S87:U87)*1)+(V87*0.5)+(W87*0.3)+(X87*0.6)</f>
        <v>1.6</v>
      </c>
    </row>
    <row r="88" spans="1:36">
      <c r="A88" s="108" t="s">
        <v>122</v>
      </c>
      <c r="B88" s="59" t="s">
        <v>180</v>
      </c>
      <c r="C88" s="60"/>
      <c r="D88" s="60"/>
      <c r="E88" s="60"/>
      <c r="F88" s="60">
        <v>1</v>
      </c>
      <c r="G88" s="60"/>
      <c r="H88" s="60"/>
      <c r="I88" s="60">
        <v>1</v>
      </c>
      <c r="J88" s="60"/>
      <c r="K88" s="60"/>
      <c r="L88" s="60"/>
      <c r="M88" s="60">
        <v>1</v>
      </c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>
        <v>1</v>
      </c>
      <c r="Y88" s="109"/>
      <c r="Z88" s="109"/>
      <c r="AA88" s="115"/>
      <c r="AB88" s="116"/>
      <c r="AC88" s="199">
        <f>MOD(A88,2)</f>
        <v>1</v>
      </c>
      <c r="AD88" s="5">
        <f>(SUM(E88:J88)*0.2)+(SUM(K88:L88)*0.5)+(SUM(M88:N88)*0.8)+(SUM(O88:R88)*0.9)+(SUM(S88:U88)*1)+(V88*0.5)+(W88*0.3)+(X88*0.6)</f>
        <v>1.8000000000000003</v>
      </c>
    </row>
    <row r="89" spans="1:36">
      <c r="A89" s="108" t="s">
        <v>123</v>
      </c>
      <c r="B89" s="59" t="s">
        <v>183</v>
      </c>
      <c r="C89" s="60"/>
      <c r="D89" s="60"/>
      <c r="E89" s="60"/>
      <c r="F89" s="60"/>
      <c r="G89" s="60"/>
      <c r="H89" s="60"/>
      <c r="I89" s="60">
        <v>1</v>
      </c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>
        <v>1</v>
      </c>
      <c r="Y89" s="109"/>
      <c r="Z89" s="109"/>
      <c r="AA89" s="115"/>
      <c r="AB89" s="116"/>
      <c r="AC89" s="199">
        <f>MOD(A89,2)</f>
        <v>1</v>
      </c>
      <c r="AD89" s="5">
        <f>(SUM(E89:J89)*0.2)+(SUM(K89:L89)*0.5)+(SUM(M89:N89)*0.8)+(SUM(O89:R89)*0.9)+(SUM(S89:U89)*1)+(V89*0.5)+(W89*0.3)+(X89*0.6)</f>
        <v>0.8</v>
      </c>
    </row>
    <row r="90" spans="1:36">
      <c r="A90" s="108" t="s">
        <v>124</v>
      </c>
      <c r="B90" s="59" t="s">
        <v>183</v>
      </c>
      <c r="C90" s="60"/>
      <c r="D90" s="60"/>
      <c r="E90" s="60"/>
      <c r="F90" s="60"/>
      <c r="G90" s="60"/>
      <c r="H90" s="60">
        <v>1</v>
      </c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109"/>
      <c r="Z90" s="109"/>
      <c r="AA90" s="115"/>
      <c r="AB90" s="116"/>
      <c r="AC90" s="199">
        <f>MOD(A90,2)</f>
        <v>1</v>
      </c>
      <c r="AD90" s="5">
        <f>(SUM(E90:J90)*0.2)+(SUM(K90:L90)*0.5)+(SUM(M90:N90)*0.8)+(SUM(O90:R90)*0.9)+(SUM(S90:U90)*1)+(V90*0.5)+(W90*0.3)+(X90*0.6)</f>
        <v>0.2</v>
      </c>
      <c r="AE90" s="6">
        <f>SUM(E90:J96)</f>
        <v>10</v>
      </c>
      <c r="AF90" s="6">
        <v>0</v>
      </c>
      <c r="AG90" s="6">
        <f>SUM(M90:N96)</f>
        <v>3</v>
      </c>
      <c r="AJ90">
        <f>SUM(X90:X96)</f>
        <v>2</v>
      </c>
    </row>
    <row r="91" spans="1:36">
      <c r="A91" s="108" t="s">
        <v>125</v>
      </c>
      <c r="B91" s="59" t="s">
        <v>184</v>
      </c>
      <c r="C91" s="60"/>
      <c r="D91" s="60"/>
      <c r="E91" s="60"/>
      <c r="F91" s="60"/>
      <c r="G91" s="60"/>
      <c r="H91" s="60"/>
      <c r="I91" s="60">
        <v>1</v>
      </c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>
        <v>1</v>
      </c>
      <c r="Y91" s="109"/>
      <c r="Z91" s="109"/>
      <c r="AA91" s="115"/>
      <c r="AB91" s="116"/>
      <c r="AC91" s="199">
        <f>MOD(A91,2)</f>
        <v>1</v>
      </c>
      <c r="AD91" s="5">
        <f>(SUM(E91:J91)*0.2)+(SUM(K91:L91)*0.5)+(SUM(M91:N91)*0.8)+(SUM(O91:R91)*0.9)+(SUM(S91:U91)*1)+(V91*0.5)+(W91*0.3)+(X91*0.6)</f>
        <v>0.8</v>
      </c>
    </row>
    <row r="92" spans="1:36">
      <c r="A92" s="108" t="s">
        <v>126</v>
      </c>
      <c r="B92" s="59" t="s">
        <v>184</v>
      </c>
      <c r="C92" s="60"/>
      <c r="D92" s="60"/>
      <c r="E92" s="60"/>
      <c r="F92" s="60"/>
      <c r="G92" s="60">
        <v>1</v>
      </c>
      <c r="H92" s="60"/>
      <c r="I92" s="60">
        <v>1</v>
      </c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>
        <v>1</v>
      </c>
      <c r="Y92" s="109"/>
      <c r="Z92" s="109"/>
      <c r="AA92" s="115"/>
      <c r="AB92" s="116"/>
      <c r="AC92" s="199">
        <f>MOD(A92,2)</f>
        <v>1</v>
      </c>
      <c r="AD92" s="5">
        <f>(SUM(E92:J92)*0.2)+(SUM(K92:L92)*0.5)+(SUM(M92:N92)*0.8)+(SUM(O92:R92)*0.9)+(SUM(S92:U92)*1)+(V92*0.5)+(W92*0.3)+(X92*0.6)</f>
        <v>1</v>
      </c>
    </row>
    <row r="93" spans="1:36">
      <c r="A93" s="108" t="s">
        <v>127</v>
      </c>
      <c r="B93" s="59" t="s">
        <v>184</v>
      </c>
      <c r="C93" s="60"/>
      <c r="D93" s="60"/>
      <c r="E93" s="60"/>
      <c r="F93" s="60"/>
      <c r="G93" s="60"/>
      <c r="H93" s="60"/>
      <c r="I93" s="60">
        <v>1</v>
      </c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109"/>
      <c r="Z93" s="109"/>
      <c r="AA93" s="115"/>
      <c r="AB93" s="116"/>
      <c r="AC93" s="199">
        <f>MOD(A93,2)</f>
        <v>1</v>
      </c>
      <c r="AD93" s="5">
        <f>(SUM(E93:J93)*0.2)+(SUM(K93:L93)*0.5)+(SUM(M93:N93)*0.8)+(SUM(O93:R93)*0.9)+(SUM(S93:U93)*1)+(V93*0.5)+(W93*0.3)+(X93*0.6)</f>
        <v>0.2</v>
      </c>
    </row>
    <row r="94" spans="1:36">
      <c r="A94" s="108" t="s">
        <v>128</v>
      </c>
      <c r="B94" s="59" t="s">
        <v>184</v>
      </c>
      <c r="C94" s="60"/>
      <c r="D94" s="60"/>
      <c r="E94" s="60"/>
      <c r="F94" s="60">
        <v>1</v>
      </c>
      <c r="G94" s="60"/>
      <c r="H94" s="60"/>
      <c r="I94" s="60">
        <v>1</v>
      </c>
      <c r="J94" s="60"/>
      <c r="K94" s="60"/>
      <c r="L94" s="60"/>
      <c r="M94" s="60">
        <v>1</v>
      </c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109"/>
      <c r="Z94" s="109"/>
      <c r="AA94" s="115"/>
      <c r="AB94" s="116"/>
      <c r="AC94" s="199">
        <f>MOD(A94,2)</f>
        <v>1</v>
      </c>
      <c r="AD94" s="5">
        <f>(SUM(E94:J94)*0.2)+(SUM(K94:L94)*0.5)+(SUM(M94:N94)*0.8)+(SUM(O94:R94)*0.9)+(SUM(S94:U94)*1)+(V94*0.5)+(W94*0.3)+(X94*0.6)</f>
        <v>1.2000000000000002</v>
      </c>
      <c r="AJ94">
        <f>SUM(X94:X99)</f>
        <v>0</v>
      </c>
    </row>
    <row r="95" spans="1:36">
      <c r="A95" s="108" t="s">
        <v>129</v>
      </c>
      <c r="B95" s="59" t="s">
        <v>184</v>
      </c>
      <c r="C95" s="60"/>
      <c r="D95" s="60"/>
      <c r="E95" s="60"/>
      <c r="F95" s="60"/>
      <c r="G95" s="60">
        <v>1</v>
      </c>
      <c r="H95" s="60"/>
      <c r="I95" s="60">
        <v>1</v>
      </c>
      <c r="J95" s="60"/>
      <c r="K95" s="60"/>
      <c r="L95" s="60"/>
      <c r="M95" s="60">
        <v>1</v>
      </c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109"/>
      <c r="Z95" s="109"/>
      <c r="AA95" s="115"/>
      <c r="AB95" s="116"/>
      <c r="AC95" s="199">
        <f>MOD(A95,2)</f>
        <v>1</v>
      </c>
      <c r="AD95" s="5">
        <f>(SUM(E95:J95)*0.2)+(SUM(K95:L95)*0.5)+(SUM(M95:N95)*0.8)+(SUM(O95:R95)*0.9)+(SUM(S95:U95)*1)+(V95*0.5)+(W95*0.3)+(X95*0.6)</f>
        <v>1.2000000000000002</v>
      </c>
    </row>
    <row r="96" spans="1:36">
      <c r="A96" s="108" t="s">
        <v>130</v>
      </c>
      <c r="B96" s="59" t="s">
        <v>184</v>
      </c>
      <c r="C96" s="60"/>
      <c r="D96" s="60"/>
      <c r="E96" s="60"/>
      <c r="F96" s="60"/>
      <c r="G96" s="60"/>
      <c r="H96" s="60"/>
      <c r="I96" s="60">
        <v>1</v>
      </c>
      <c r="J96" s="60"/>
      <c r="K96" s="60"/>
      <c r="L96" s="60"/>
      <c r="M96" s="60">
        <v>1</v>
      </c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109"/>
      <c r="Z96" s="109"/>
      <c r="AA96" s="115"/>
      <c r="AB96" s="116"/>
      <c r="AC96" s="199">
        <f>MOD(A96,2)</f>
        <v>1</v>
      </c>
      <c r="AD96" s="5">
        <f>(SUM(E96:J96)*0.2)+(SUM(K96:L96)*0.5)+(SUM(M96:N96)*0.8)+(SUM(O96:R96)*0.9)+(SUM(S96:U96)*1)+(V96*0.5)+(W96*0.3)+(X96*0.6)</f>
        <v>1</v>
      </c>
    </row>
    <row r="97" spans="1:36">
      <c r="A97" s="108" t="s">
        <v>131</v>
      </c>
      <c r="B97" s="59" t="s">
        <v>183</v>
      </c>
      <c r="C97" s="60"/>
      <c r="D97" s="60"/>
      <c r="E97" s="60"/>
      <c r="F97" s="60"/>
      <c r="G97" s="60"/>
      <c r="H97" s="60"/>
      <c r="I97" s="60">
        <v>1</v>
      </c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109"/>
      <c r="Z97" s="109"/>
      <c r="AA97" s="115"/>
      <c r="AB97" s="116"/>
      <c r="AC97" s="199">
        <f>MOD(A97,2)</f>
        <v>1</v>
      </c>
      <c r="AD97" s="5">
        <f>(SUM(E97:J97)*0.2)+(SUM(K97:L97)*0.5)+(SUM(M97:N97)*0.8)+(SUM(O97:R97)*0.9)+(SUM(S97:U97)*1)+(V97*0.5)+(W97*0.3)+(X97*0.6)</f>
        <v>0.2</v>
      </c>
      <c r="AE97" s="6">
        <f>SUM(E97:J103)</f>
        <v>2</v>
      </c>
      <c r="AF97" s="6">
        <v>0</v>
      </c>
      <c r="AG97" s="6">
        <f>SUM(M97:N103)</f>
        <v>2</v>
      </c>
      <c r="AJ97">
        <f>SUM(X97:X103)</f>
        <v>0</v>
      </c>
    </row>
    <row r="98" spans="1:36">
      <c r="A98" s="108" t="s">
        <v>132</v>
      </c>
      <c r="B98" s="59" t="s">
        <v>180</v>
      </c>
      <c r="C98" s="60"/>
      <c r="D98" s="60"/>
      <c r="E98" s="60"/>
      <c r="F98" s="60"/>
      <c r="G98" s="60"/>
      <c r="H98" s="60"/>
      <c r="I98" s="60">
        <v>1</v>
      </c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109"/>
      <c r="Z98" s="109"/>
      <c r="AA98" s="115"/>
      <c r="AB98" s="116"/>
      <c r="AC98" s="199">
        <f>MOD(A98,2)</f>
        <v>1</v>
      </c>
      <c r="AD98" s="5">
        <f>(SUM(E98:J98)*0.2)+(SUM(K98:L98)*0.5)+(SUM(M98:N98)*0.8)+(SUM(O98:R98)*0.9)+(SUM(S98:U98)*1)+(V98*0.5)+(W98*0.3)+(X98*0.6)</f>
        <v>0.2</v>
      </c>
    </row>
    <row r="99" spans="1:36">
      <c r="A99" s="108" t="s">
        <v>133</v>
      </c>
      <c r="B99" s="59" t="s">
        <v>180</v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>
        <v>1</v>
      </c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109"/>
      <c r="Z99" s="109"/>
      <c r="AA99" s="115"/>
      <c r="AB99" s="116"/>
      <c r="AC99" s="199">
        <f>MOD(A99,2)</f>
        <v>1</v>
      </c>
      <c r="AD99" s="5">
        <f>(SUM(E99:J99)*0.2)+(SUM(K99:L99)*0.5)+(SUM(M99:N99)*0.8)+(SUM(O99:R99)*0.9)+(SUM(S99:U99)*1)+(V99*0.5)+(W99*0.3)+(X99*0.6)</f>
        <v>0.8</v>
      </c>
    </row>
    <row r="100" spans="1:36" ht="15.75" thickBot="1">
      <c r="A100" s="110" t="s">
        <v>134</v>
      </c>
      <c r="B100" s="65" t="s">
        <v>180</v>
      </c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>
        <v>1</v>
      </c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2"/>
      <c r="Z100" s="112"/>
      <c r="AA100" s="117"/>
      <c r="AB100" s="118"/>
      <c r="AC100" s="199">
        <f>MOD(A100,2)</f>
        <v>1</v>
      </c>
      <c r="AD100" s="5">
        <f>(SUM(E100:J100)*0.2)+(SUM(K100:L100)*0.5)+(SUM(M100:N100)*0.8)+(SUM(O100:R100)*0.9)+(SUM(S100:U100)*1)+(V100*0.5)+(W100*0.3)+(X100*0.6)</f>
        <v>0.8</v>
      </c>
    </row>
    <row r="101" spans="1:36" s="1" customFormat="1">
      <c r="A101" s="4"/>
      <c r="B101" s="107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37"/>
      <c r="Z101" s="37"/>
      <c r="AA101" s="150"/>
      <c r="AB101" s="150"/>
      <c r="AC101" s="132"/>
      <c r="AE101" s="17"/>
      <c r="AF101" s="17"/>
      <c r="AG101" s="17"/>
    </row>
    <row r="102" spans="1:36" s="4" customFormat="1">
      <c r="B102" s="3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37"/>
      <c r="Z102" s="37"/>
      <c r="AA102" s="150"/>
      <c r="AB102" s="150"/>
      <c r="AC102" s="132"/>
      <c r="AE102" s="18"/>
      <c r="AF102" s="18"/>
      <c r="AG102" s="18"/>
    </row>
    <row r="103" spans="1:36" s="4" customFormat="1">
      <c r="B103" s="3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37"/>
      <c r="Z103" s="37"/>
      <c r="AA103" s="150"/>
      <c r="AB103" s="150"/>
      <c r="AC103" s="132"/>
      <c r="AE103" s="18"/>
      <c r="AF103" s="18"/>
      <c r="AG103" s="18"/>
    </row>
    <row r="104" spans="1:36" s="4" customFormat="1">
      <c r="B104" s="3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37"/>
      <c r="Z104" s="37"/>
      <c r="AA104" s="150"/>
      <c r="AB104" s="150"/>
      <c r="AC104" s="132"/>
      <c r="AE104" s="18"/>
      <c r="AF104" s="18"/>
      <c r="AG104" s="18"/>
    </row>
    <row r="105" spans="1:36" s="4" customFormat="1">
      <c r="B105" s="3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37"/>
      <c r="Z105" s="37"/>
      <c r="AA105" s="150"/>
      <c r="AB105" s="150"/>
      <c r="AC105" s="132"/>
      <c r="AE105" s="18"/>
      <c r="AF105" s="18"/>
      <c r="AG105" s="18"/>
    </row>
    <row r="106" spans="1:36" s="4" customFormat="1">
      <c r="B106" s="3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37"/>
      <c r="Z106" s="37"/>
      <c r="AA106" s="150"/>
      <c r="AB106" s="150"/>
      <c r="AC106" s="132"/>
      <c r="AE106" s="18"/>
      <c r="AF106" s="18"/>
      <c r="AG106" s="18"/>
    </row>
    <row r="107" spans="1:36" s="4" customFormat="1">
      <c r="B107" s="3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37"/>
      <c r="Z107" s="37"/>
      <c r="AA107" s="150"/>
      <c r="AB107" s="150"/>
      <c r="AC107" s="132"/>
      <c r="AE107" s="18"/>
      <c r="AF107" s="18"/>
      <c r="AG107" s="18"/>
    </row>
    <row r="108" spans="1:36" s="4" customFormat="1">
      <c r="B108" s="3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37"/>
      <c r="Z108" s="37"/>
      <c r="AA108" s="150"/>
      <c r="AB108" s="150"/>
      <c r="AC108" s="132"/>
      <c r="AE108" s="18"/>
      <c r="AF108" s="18"/>
      <c r="AG108" s="18"/>
    </row>
    <row r="109" spans="1:36" s="4" customFormat="1">
      <c r="B109" s="3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37"/>
      <c r="Z109" s="37"/>
      <c r="AA109" s="150"/>
      <c r="AB109" s="150"/>
      <c r="AC109" s="132"/>
      <c r="AE109" s="18"/>
      <c r="AF109" s="18"/>
      <c r="AG109" s="18"/>
    </row>
    <row r="110" spans="1:36" s="4" customFormat="1">
      <c r="B110" s="3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37"/>
      <c r="Z110" s="37"/>
      <c r="AA110" s="150"/>
      <c r="AB110" s="150"/>
      <c r="AC110" s="132"/>
      <c r="AE110" s="18"/>
      <c r="AF110" s="18"/>
      <c r="AG110" s="18"/>
    </row>
    <row r="111" spans="1:36" s="4" customFormat="1">
      <c r="B111" s="3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37"/>
      <c r="Z111" s="37"/>
      <c r="AA111" s="150"/>
      <c r="AB111" s="150"/>
      <c r="AC111" s="132"/>
      <c r="AE111" s="18"/>
      <c r="AF111" s="18"/>
      <c r="AG111" s="18"/>
    </row>
    <row r="112" spans="1:36" s="4" customFormat="1">
      <c r="B112" s="3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37"/>
      <c r="Z112" s="37"/>
      <c r="AA112" s="150"/>
      <c r="AB112" s="150"/>
      <c r="AC112" s="132"/>
      <c r="AE112" s="18"/>
      <c r="AF112" s="18"/>
      <c r="AG112" s="18"/>
    </row>
    <row r="113" spans="2:33" s="4" customFormat="1">
      <c r="B113" s="3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37"/>
      <c r="Z113" s="37"/>
      <c r="AA113" s="150"/>
      <c r="AB113" s="150"/>
      <c r="AC113" s="132"/>
      <c r="AE113" s="18"/>
      <c r="AF113" s="18"/>
      <c r="AG113" s="18"/>
    </row>
    <row r="114" spans="2:33" s="4" customFormat="1">
      <c r="B114" s="3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37"/>
      <c r="Z114" s="37"/>
      <c r="AA114" s="150"/>
      <c r="AB114" s="150"/>
      <c r="AC114" s="132"/>
      <c r="AE114" s="18"/>
      <c r="AF114" s="18"/>
      <c r="AG114" s="18"/>
    </row>
    <row r="115" spans="2:33" s="4" customFormat="1">
      <c r="B115" s="3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37"/>
      <c r="Z115" s="37"/>
      <c r="AA115" s="150"/>
      <c r="AB115" s="150"/>
      <c r="AC115" s="132"/>
      <c r="AE115" s="18"/>
      <c r="AF115" s="18"/>
      <c r="AG115" s="18"/>
    </row>
    <row r="116" spans="2:33" s="4" customFormat="1">
      <c r="B116" s="3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37"/>
      <c r="Z116" s="37"/>
      <c r="AA116" s="150"/>
      <c r="AB116" s="150"/>
      <c r="AC116" s="132"/>
      <c r="AE116" s="18"/>
      <c r="AF116" s="18"/>
      <c r="AG116" s="18"/>
    </row>
    <row r="117" spans="2:33" s="4" customFormat="1">
      <c r="B117" s="3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37"/>
      <c r="Z117" s="37"/>
      <c r="AA117" s="150"/>
      <c r="AB117" s="150"/>
      <c r="AC117" s="132"/>
      <c r="AE117" s="18"/>
      <c r="AF117" s="18"/>
      <c r="AG117" s="18"/>
    </row>
    <row r="118" spans="2:33" s="4" customFormat="1">
      <c r="B118" s="3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37"/>
      <c r="Z118" s="37"/>
      <c r="AA118" s="150"/>
      <c r="AB118" s="150"/>
      <c r="AC118" s="132"/>
      <c r="AE118" s="18"/>
      <c r="AF118" s="18"/>
      <c r="AG118" s="18"/>
    </row>
    <row r="119" spans="2:33" s="4" customFormat="1">
      <c r="B119" s="3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37"/>
      <c r="Z119" s="37"/>
      <c r="AA119" s="150"/>
      <c r="AB119" s="150"/>
      <c r="AC119" s="132"/>
      <c r="AE119" s="18"/>
      <c r="AF119" s="18"/>
      <c r="AG119" s="18"/>
    </row>
    <row r="120" spans="2:33" s="4" customFormat="1">
      <c r="B120" s="3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37"/>
      <c r="Z120" s="37"/>
      <c r="AA120" s="150"/>
      <c r="AB120" s="150"/>
      <c r="AC120" s="132"/>
      <c r="AE120" s="18"/>
      <c r="AF120" s="18"/>
      <c r="AG120" s="18"/>
    </row>
    <row r="121" spans="2:33" s="4" customFormat="1">
      <c r="B121" s="3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37"/>
      <c r="Z121" s="37"/>
      <c r="AA121" s="150"/>
      <c r="AB121" s="150"/>
      <c r="AC121" s="132"/>
      <c r="AE121" s="18"/>
      <c r="AF121" s="18"/>
      <c r="AG121" s="18"/>
    </row>
    <row r="122" spans="2:33" s="4" customFormat="1">
      <c r="B122" s="3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37"/>
      <c r="Z122" s="37"/>
      <c r="AA122" s="150"/>
      <c r="AB122" s="150"/>
      <c r="AC122" s="132"/>
      <c r="AE122" s="18"/>
      <c r="AF122" s="18"/>
      <c r="AG122" s="18"/>
    </row>
    <row r="123" spans="2:33" s="4" customFormat="1">
      <c r="B123" s="3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37"/>
      <c r="Z123" s="37"/>
      <c r="AA123" s="150"/>
      <c r="AB123" s="150"/>
      <c r="AC123" s="132"/>
      <c r="AE123" s="18"/>
      <c r="AF123" s="18"/>
      <c r="AG123" s="18"/>
    </row>
    <row r="124" spans="2:33" s="4" customFormat="1">
      <c r="B124" s="3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37"/>
      <c r="Z124" s="37"/>
      <c r="AA124" s="150"/>
      <c r="AB124" s="150"/>
      <c r="AC124" s="132"/>
      <c r="AE124" s="18"/>
      <c r="AF124" s="18"/>
      <c r="AG124" s="18"/>
    </row>
    <row r="125" spans="2:33" s="4" customFormat="1">
      <c r="B125" s="3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37"/>
      <c r="Z125" s="37"/>
      <c r="AA125" s="150"/>
      <c r="AB125" s="150"/>
      <c r="AC125" s="132"/>
      <c r="AE125" s="18"/>
      <c r="AF125" s="18"/>
      <c r="AG125" s="18"/>
    </row>
    <row r="126" spans="2:33" s="4" customFormat="1">
      <c r="B126" s="3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37"/>
      <c r="Z126" s="37"/>
      <c r="AA126" s="150"/>
      <c r="AB126" s="150"/>
      <c r="AC126" s="132"/>
      <c r="AE126" s="18"/>
      <c r="AF126" s="18"/>
      <c r="AG126" s="18"/>
    </row>
    <row r="127" spans="2:33" s="4" customFormat="1">
      <c r="B127" s="3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37"/>
      <c r="Z127" s="37"/>
      <c r="AA127" s="150"/>
      <c r="AB127" s="150"/>
      <c r="AC127" s="132"/>
      <c r="AE127" s="18"/>
      <c r="AF127" s="18"/>
      <c r="AG127" s="18"/>
    </row>
    <row r="128" spans="2:33" s="4" customFormat="1">
      <c r="B128" s="3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37"/>
      <c r="Z128" s="37"/>
      <c r="AA128" s="150"/>
      <c r="AB128" s="150"/>
      <c r="AC128" s="132"/>
      <c r="AE128" s="18"/>
      <c r="AF128" s="18"/>
      <c r="AG128" s="18"/>
    </row>
    <row r="129" spans="2:33" s="4" customFormat="1">
      <c r="B129" s="3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37"/>
      <c r="Z129" s="37"/>
      <c r="AA129" s="150"/>
      <c r="AB129" s="150"/>
      <c r="AC129" s="132"/>
      <c r="AE129" s="18"/>
      <c r="AF129" s="18"/>
      <c r="AG129" s="18"/>
    </row>
    <row r="130" spans="2:33" s="4" customFormat="1">
      <c r="B130" s="3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37"/>
      <c r="Z130" s="37"/>
      <c r="AA130" s="150"/>
      <c r="AB130" s="150"/>
      <c r="AC130" s="132"/>
      <c r="AE130" s="18"/>
      <c r="AF130" s="18"/>
      <c r="AG130" s="18"/>
    </row>
    <row r="131" spans="2:33" s="4" customFormat="1">
      <c r="B131" s="3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37"/>
      <c r="Z131" s="37"/>
      <c r="AA131" s="150"/>
      <c r="AB131" s="150"/>
      <c r="AC131" s="132"/>
      <c r="AE131" s="18"/>
      <c r="AF131" s="18"/>
      <c r="AG131" s="18"/>
    </row>
    <row r="132" spans="2:33" s="4" customFormat="1">
      <c r="B132" s="3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37"/>
      <c r="Z132" s="37"/>
      <c r="AA132" s="150"/>
      <c r="AB132" s="150"/>
      <c r="AC132" s="132"/>
      <c r="AE132" s="18"/>
      <c r="AF132" s="18"/>
      <c r="AG132" s="18"/>
    </row>
    <row r="133" spans="2:33" s="4" customFormat="1">
      <c r="B133" s="3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37"/>
      <c r="Z133" s="37"/>
      <c r="AA133" s="150"/>
      <c r="AB133" s="150"/>
      <c r="AC133" s="132"/>
      <c r="AE133" s="18"/>
      <c r="AF133" s="18"/>
      <c r="AG133" s="18"/>
    </row>
    <row r="134" spans="2:33" s="4" customFormat="1">
      <c r="B134" s="3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37"/>
      <c r="Z134" s="37"/>
      <c r="AA134" s="150"/>
      <c r="AB134" s="150"/>
      <c r="AC134" s="132"/>
      <c r="AE134" s="18"/>
      <c r="AF134" s="18"/>
      <c r="AG134" s="18"/>
    </row>
    <row r="135" spans="2:33" s="4" customFormat="1">
      <c r="B135" s="3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37"/>
      <c r="Z135" s="37"/>
      <c r="AA135" s="150"/>
      <c r="AB135" s="150"/>
      <c r="AC135" s="132"/>
      <c r="AE135" s="18"/>
      <c r="AF135" s="18"/>
      <c r="AG135" s="18"/>
    </row>
    <row r="136" spans="2:33" s="4" customFormat="1">
      <c r="B136" s="3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37"/>
      <c r="Z136" s="37"/>
      <c r="AA136" s="150"/>
      <c r="AB136" s="150"/>
      <c r="AC136" s="132"/>
      <c r="AE136" s="18"/>
      <c r="AF136" s="18"/>
      <c r="AG136" s="18"/>
    </row>
    <row r="137" spans="2:33" s="4" customFormat="1">
      <c r="B137" s="3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37"/>
      <c r="Z137" s="37"/>
      <c r="AA137" s="150"/>
      <c r="AB137" s="150"/>
      <c r="AC137" s="132"/>
      <c r="AE137" s="18"/>
      <c r="AF137" s="18"/>
      <c r="AG137" s="18"/>
    </row>
    <row r="138" spans="2:33" s="4" customFormat="1">
      <c r="B138" s="3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37"/>
      <c r="Z138" s="37"/>
      <c r="AA138" s="150"/>
      <c r="AB138" s="150"/>
      <c r="AC138" s="132"/>
      <c r="AE138" s="18"/>
      <c r="AF138" s="18"/>
      <c r="AG138" s="18"/>
    </row>
    <row r="139" spans="2:33" s="4" customFormat="1">
      <c r="B139" s="3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37"/>
      <c r="Z139" s="37"/>
      <c r="AA139" s="150"/>
      <c r="AB139" s="150"/>
      <c r="AC139" s="132"/>
      <c r="AE139" s="18"/>
      <c r="AF139" s="18"/>
      <c r="AG139" s="18"/>
    </row>
    <row r="140" spans="2:33" s="4" customFormat="1">
      <c r="B140" s="3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37"/>
      <c r="Z140" s="37"/>
      <c r="AA140" s="150"/>
      <c r="AB140" s="150"/>
      <c r="AC140" s="132"/>
      <c r="AE140" s="18"/>
      <c r="AF140" s="18"/>
      <c r="AG140" s="18"/>
    </row>
    <row r="141" spans="2:33" s="4" customFormat="1">
      <c r="B141" s="3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37"/>
      <c r="Z141" s="37"/>
      <c r="AA141" s="150"/>
      <c r="AB141" s="150"/>
      <c r="AC141" s="132"/>
      <c r="AE141" s="18"/>
      <c r="AF141" s="18"/>
      <c r="AG141" s="18"/>
    </row>
    <row r="142" spans="2:33" s="4" customFormat="1">
      <c r="B142" s="3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37"/>
      <c r="Z142" s="37"/>
      <c r="AA142" s="150"/>
      <c r="AB142" s="150"/>
      <c r="AC142" s="132"/>
      <c r="AE142" s="18"/>
      <c r="AF142" s="18"/>
      <c r="AG142" s="18"/>
    </row>
    <row r="143" spans="2:33" s="4" customFormat="1">
      <c r="B143" s="3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37"/>
      <c r="Z143" s="37"/>
      <c r="AA143" s="150"/>
      <c r="AB143" s="150"/>
      <c r="AC143" s="132"/>
      <c r="AE143" s="18"/>
      <c r="AF143" s="18"/>
      <c r="AG143" s="18"/>
    </row>
    <row r="144" spans="2:33" s="4" customFormat="1">
      <c r="B144" s="3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37"/>
      <c r="Z144" s="37"/>
      <c r="AA144" s="150"/>
      <c r="AB144" s="150"/>
      <c r="AC144" s="132"/>
      <c r="AE144" s="18"/>
      <c r="AF144" s="18"/>
      <c r="AG144" s="18"/>
    </row>
    <row r="145" spans="2:33" s="4" customFormat="1">
      <c r="B145" s="3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37"/>
      <c r="Z145" s="37"/>
      <c r="AA145" s="150"/>
      <c r="AB145" s="150"/>
      <c r="AC145" s="132"/>
      <c r="AE145" s="18"/>
      <c r="AF145" s="18"/>
      <c r="AG145" s="18"/>
    </row>
    <row r="146" spans="2:33" s="4" customFormat="1">
      <c r="B146" s="3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37"/>
      <c r="Z146" s="37"/>
      <c r="AA146" s="150"/>
      <c r="AB146" s="150"/>
      <c r="AC146" s="132"/>
      <c r="AE146" s="18"/>
      <c r="AF146" s="18"/>
      <c r="AG146" s="18"/>
    </row>
    <row r="147" spans="2:33" s="4" customFormat="1">
      <c r="B147" s="3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37"/>
      <c r="Z147" s="37"/>
      <c r="AA147" s="150"/>
      <c r="AB147" s="150"/>
      <c r="AC147" s="132"/>
      <c r="AE147" s="18"/>
      <c r="AF147" s="18"/>
      <c r="AG147" s="18"/>
    </row>
    <row r="148" spans="2:33" s="4" customFormat="1">
      <c r="B148" s="3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37"/>
      <c r="Z148" s="37"/>
      <c r="AA148" s="150"/>
      <c r="AB148" s="150"/>
      <c r="AC148" s="132"/>
      <c r="AE148" s="18"/>
      <c r="AF148" s="18"/>
      <c r="AG148" s="18"/>
    </row>
    <row r="149" spans="2:33" s="4" customFormat="1">
      <c r="B149" s="3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37"/>
      <c r="Z149" s="37"/>
      <c r="AA149" s="150"/>
      <c r="AB149" s="150"/>
      <c r="AC149" s="132"/>
      <c r="AE149" s="18"/>
      <c r="AF149" s="18"/>
      <c r="AG149" s="18"/>
    </row>
    <row r="150" spans="2:33" s="4" customFormat="1">
      <c r="B150" s="3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37"/>
      <c r="Z150" s="37"/>
      <c r="AA150" s="150"/>
      <c r="AB150" s="150"/>
      <c r="AC150" s="132"/>
      <c r="AE150" s="18"/>
      <c r="AF150" s="18"/>
      <c r="AG150" s="18"/>
    </row>
    <row r="151" spans="2:33" s="4" customFormat="1">
      <c r="B151" s="3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37"/>
      <c r="Z151" s="37"/>
      <c r="AA151" s="150"/>
      <c r="AB151" s="150"/>
      <c r="AC151" s="132"/>
      <c r="AE151" s="18"/>
      <c r="AF151" s="18"/>
      <c r="AG151" s="18"/>
    </row>
    <row r="152" spans="2:33" s="4" customFormat="1">
      <c r="B152" s="3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37"/>
      <c r="Z152" s="37"/>
      <c r="AA152" s="150"/>
      <c r="AB152" s="150"/>
      <c r="AC152" s="132"/>
      <c r="AE152" s="18"/>
      <c r="AF152" s="18"/>
      <c r="AG152" s="18"/>
    </row>
    <row r="153" spans="2:33" s="4" customFormat="1">
      <c r="B153" s="3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37"/>
      <c r="Z153" s="37"/>
      <c r="AA153" s="150"/>
      <c r="AB153" s="150"/>
      <c r="AC153" s="132"/>
      <c r="AE153" s="18"/>
      <c r="AF153" s="18"/>
      <c r="AG153" s="18"/>
    </row>
    <row r="154" spans="2:33" s="4" customFormat="1">
      <c r="B154" s="3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37"/>
      <c r="Z154" s="37"/>
      <c r="AA154" s="150"/>
      <c r="AB154" s="150"/>
      <c r="AC154" s="132"/>
      <c r="AE154" s="18"/>
      <c r="AF154" s="18"/>
      <c r="AG154" s="18"/>
    </row>
    <row r="155" spans="2:33" s="4" customFormat="1">
      <c r="B155" s="3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37"/>
      <c r="Z155" s="37"/>
      <c r="AA155" s="150"/>
      <c r="AB155" s="150"/>
      <c r="AC155" s="132"/>
      <c r="AE155" s="18"/>
      <c r="AF155" s="18"/>
      <c r="AG155" s="18"/>
    </row>
    <row r="156" spans="2:33" s="4" customFormat="1">
      <c r="B156" s="3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37"/>
      <c r="Z156" s="37"/>
      <c r="AA156" s="150"/>
      <c r="AB156" s="150"/>
      <c r="AC156" s="132"/>
      <c r="AE156" s="18"/>
      <c r="AF156" s="18"/>
      <c r="AG156" s="18"/>
    </row>
    <row r="157" spans="2:33" s="4" customFormat="1">
      <c r="B157" s="3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37"/>
      <c r="Z157" s="37"/>
      <c r="AA157" s="150"/>
      <c r="AB157" s="150"/>
      <c r="AC157" s="132"/>
      <c r="AE157" s="18"/>
      <c r="AF157" s="18"/>
      <c r="AG157" s="18"/>
    </row>
    <row r="158" spans="2:33" s="4" customFormat="1">
      <c r="B158" s="3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37"/>
      <c r="Z158" s="37"/>
      <c r="AA158" s="150"/>
      <c r="AB158" s="150"/>
      <c r="AC158" s="132"/>
      <c r="AE158" s="18"/>
      <c r="AF158" s="18"/>
      <c r="AG158" s="18"/>
    </row>
    <row r="159" spans="2:33" s="4" customFormat="1">
      <c r="B159" s="3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37"/>
      <c r="Z159" s="37"/>
      <c r="AA159" s="150"/>
      <c r="AB159" s="150"/>
      <c r="AC159" s="132"/>
      <c r="AE159" s="18"/>
      <c r="AF159" s="18"/>
      <c r="AG159" s="18"/>
    </row>
    <row r="160" spans="2:33" s="4" customFormat="1">
      <c r="B160" s="3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37"/>
      <c r="Z160" s="37"/>
      <c r="AA160" s="150"/>
      <c r="AB160" s="150"/>
      <c r="AC160" s="132"/>
      <c r="AE160" s="18"/>
      <c r="AF160" s="18"/>
      <c r="AG160" s="18"/>
    </row>
    <row r="161" spans="2:33" s="4" customFormat="1">
      <c r="B161" s="3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37"/>
      <c r="Z161" s="37"/>
      <c r="AA161" s="150"/>
      <c r="AB161" s="150"/>
      <c r="AC161" s="132"/>
      <c r="AE161" s="18"/>
      <c r="AF161" s="18"/>
      <c r="AG161" s="18"/>
    </row>
    <row r="162" spans="2:33" s="4" customFormat="1">
      <c r="B162" s="3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37"/>
      <c r="Z162" s="37"/>
      <c r="AA162" s="150"/>
      <c r="AB162" s="150"/>
      <c r="AC162" s="132"/>
      <c r="AE162" s="18"/>
      <c r="AF162" s="18"/>
      <c r="AG162" s="18"/>
    </row>
    <row r="163" spans="2:33" s="4" customFormat="1">
      <c r="B163" s="3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37"/>
      <c r="Z163" s="37"/>
      <c r="AA163" s="150"/>
      <c r="AB163" s="150"/>
      <c r="AC163" s="132"/>
      <c r="AE163" s="18"/>
      <c r="AF163" s="18"/>
      <c r="AG163" s="18"/>
    </row>
    <row r="164" spans="2:33" s="4" customFormat="1">
      <c r="B164" s="3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37"/>
      <c r="Z164" s="37"/>
      <c r="AA164" s="150"/>
      <c r="AB164" s="150"/>
      <c r="AC164" s="132"/>
      <c r="AE164" s="18"/>
      <c r="AF164" s="18"/>
      <c r="AG164" s="18"/>
    </row>
    <row r="165" spans="2:33" s="4" customFormat="1">
      <c r="B165" s="3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37"/>
      <c r="Z165" s="37"/>
      <c r="AA165" s="150"/>
      <c r="AB165" s="150"/>
      <c r="AC165" s="132"/>
      <c r="AE165" s="18"/>
      <c r="AF165" s="18"/>
      <c r="AG165" s="18"/>
    </row>
    <row r="166" spans="2:33" s="4" customFormat="1">
      <c r="B166" s="3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37"/>
      <c r="Z166" s="37"/>
      <c r="AA166" s="150"/>
      <c r="AB166" s="150"/>
      <c r="AC166" s="132"/>
      <c r="AE166" s="18"/>
      <c r="AF166" s="18"/>
      <c r="AG166" s="18"/>
    </row>
    <row r="167" spans="2:33" s="4" customFormat="1">
      <c r="B167" s="3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37"/>
      <c r="Z167" s="37"/>
      <c r="AA167" s="150"/>
      <c r="AB167" s="150"/>
      <c r="AC167" s="132"/>
      <c r="AE167" s="18"/>
      <c r="AF167" s="18"/>
      <c r="AG167" s="18"/>
    </row>
    <row r="168" spans="2:33" s="4" customFormat="1">
      <c r="B168" s="3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37"/>
      <c r="Z168" s="37"/>
      <c r="AA168" s="150"/>
      <c r="AB168" s="150"/>
      <c r="AC168" s="132"/>
      <c r="AE168" s="18"/>
      <c r="AF168" s="18"/>
      <c r="AG168" s="18"/>
    </row>
    <row r="169" spans="2:33" s="4" customFormat="1">
      <c r="B169" s="3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37"/>
      <c r="Z169" s="37"/>
      <c r="AA169" s="150"/>
      <c r="AB169" s="150"/>
      <c r="AC169" s="132"/>
      <c r="AE169" s="18"/>
      <c r="AF169" s="18"/>
      <c r="AG169" s="18"/>
    </row>
    <row r="170" spans="2:33" s="4" customFormat="1">
      <c r="B170" s="3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37"/>
      <c r="Z170" s="37"/>
      <c r="AA170" s="150"/>
      <c r="AB170" s="150"/>
      <c r="AC170" s="132"/>
      <c r="AE170" s="18"/>
      <c r="AF170" s="18"/>
      <c r="AG170" s="18"/>
    </row>
    <row r="171" spans="2:33" s="4" customFormat="1">
      <c r="B171" s="3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37"/>
      <c r="Z171" s="37"/>
      <c r="AA171" s="150"/>
      <c r="AB171" s="150"/>
      <c r="AC171" s="132"/>
      <c r="AE171" s="18"/>
      <c r="AF171" s="18"/>
      <c r="AG171" s="18"/>
    </row>
    <row r="172" spans="2:33" s="4" customFormat="1">
      <c r="B172" s="3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37"/>
      <c r="Z172" s="37"/>
      <c r="AA172" s="150"/>
      <c r="AB172" s="150"/>
      <c r="AC172" s="132"/>
      <c r="AE172" s="18"/>
      <c r="AF172" s="18"/>
      <c r="AG172" s="18"/>
    </row>
    <row r="173" spans="2:33" s="4" customFormat="1">
      <c r="B173" s="3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37"/>
      <c r="Z173" s="37"/>
      <c r="AA173" s="150"/>
      <c r="AB173" s="150"/>
      <c r="AC173" s="132"/>
      <c r="AE173" s="18"/>
      <c r="AF173" s="18"/>
      <c r="AG173" s="18"/>
    </row>
    <row r="174" spans="2:33" s="4" customFormat="1">
      <c r="B174" s="3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37"/>
      <c r="Z174" s="37"/>
      <c r="AA174" s="150"/>
      <c r="AB174" s="150"/>
      <c r="AC174" s="132"/>
      <c r="AE174" s="18"/>
      <c r="AF174" s="18"/>
      <c r="AG174" s="18"/>
    </row>
    <row r="175" spans="2:33" s="4" customFormat="1">
      <c r="B175" s="3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37"/>
      <c r="Z175" s="37"/>
      <c r="AA175" s="150"/>
      <c r="AB175" s="150"/>
      <c r="AC175" s="132"/>
      <c r="AE175" s="18"/>
      <c r="AF175" s="18"/>
      <c r="AG175" s="18"/>
    </row>
    <row r="176" spans="2:33" s="4" customFormat="1">
      <c r="B176" s="3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37"/>
      <c r="Z176" s="37"/>
      <c r="AA176" s="150"/>
      <c r="AB176" s="150"/>
      <c r="AC176" s="132"/>
      <c r="AE176" s="18"/>
      <c r="AF176" s="18"/>
      <c r="AG176" s="18"/>
    </row>
    <row r="177" spans="2:33" s="4" customFormat="1">
      <c r="B177" s="3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37"/>
      <c r="Z177" s="37"/>
      <c r="AA177" s="150"/>
      <c r="AB177" s="150"/>
      <c r="AC177" s="132"/>
      <c r="AE177" s="18"/>
      <c r="AF177" s="18"/>
      <c r="AG177" s="18"/>
    </row>
    <row r="178" spans="2:33" s="4" customFormat="1">
      <c r="B178" s="3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37"/>
      <c r="Z178" s="37"/>
      <c r="AA178" s="150"/>
      <c r="AB178" s="150"/>
      <c r="AC178" s="132"/>
      <c r="AE178" s="18"/>
      <c r="AF178" s="18"/>
      <c r="AG178" s="18"/>
    </row>
    <row r="179" spans="2:33" s="4" customFormat="1">
      <c r="B179" s="3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37"/>
      <c r="Z179" s="37"/>
      <c r="AA179" s="150"/>
      <c r="AB179" s="150"/>
      <c r="AC179" s="132"/>
      <c r="AE179" s="18"/>
      <c r="AF179" s="18"/>
      <c r="AG179" s="18"/>
    </row>
    <row r="180" spans="2:33" s="4" customFormat="1">
      <c r="B180" s="3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37"/>
      <c r="Z180" s="37"/>
      <c r="AA180" s="150"/>
      <c r="AB180" s="150"/>
      <c r="AC180" s="132"/>
      <c r="AE180" s="18"/>
      <c r="AF180" s="18"/>
      <c r="AG180" s="18"/>
    </row>
    <row r="181" spans="2:33" s="4" customFormat="1">
      <c r="B181" s="3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37"/>
      <c r="Z181" s="37"/>
      <c r="AA181" s="150"/>
      <c r="AB181" s="150"/>
      <c r="AC181" s="132"/>
      <c r="AE181" s="18"/>
      <c r="AF181" s="18"/>
      <c r="AG181" s="18"/>
    </row>
    <row r="182" spans="2:33" s="4" customFormat="1">
      <c r="B182" s="3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37"/>
      <c r="Z182" s="37"/>
      <c r="AA182" s="150"/>
      <c r="AB182" s="150"/>
      <c r="AC182" s="132"/>
      <c r="AE182" s="18"/>
      <c r="AF182" s="18"/>
      <c r="AG182" s="18"/>
    </row>
    <row r="183" spans="2:33" s="4" customFormat="1">
      <c r="B183" s="3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37"/>
      <c r="Z183" s="37"/>
      <c r="AA183" s="150"/>
      <c r="AB183" s="150"/>
      <c r="AC183" s="132"/>
      <c r="AE183" s="18"/>
      <c r="AF183" s="18"/>
      <c r="AG183" s="18"/>
    </row>
    <row r="184" spans="2:33" s="4" customFormat="1">
      <c r="B184" s="3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37"/>
      <c r="Z184" s="37"/>
      <c r="AA184" s="150"/>
      <c r="AB184" s="150"/>
      <c r="AC184" s="132"/>
      <c r="AE184" s="18"/>
      <c r="AF184" s="18"/>
      <c r="AG184" s="18"/>
    </row>
    <row r="185" spans="2:33" s="4" customFormat="1">
      <c r="B185" s="3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37"/>
      <c r="Z185" s="37"/>
      <c r="AA185" s="150"/>
      <c r="AB185" s="150"/>
      <c r="AC185" s="132"/>
      <c r="AE185" s="18"/>
      <c r="AF185" s="18"/>
      <c r="AG185" s="18"/>
    </row>
    <row r="186" spans="2:33" s="4" customFormat="1">
      <c r="B186" s="3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37"/>
      <c r="Z186" s="37"/>
      <c r="AA186" s="150"/>
      <c r="AB186" s="150"/>
      <c r="AC186" s="132"/>
      <c r="AE186" s="18"/>
      <c r="AF186" s="18"/>
      <c r="AG186" s="18"/>
    </row>
    <row r="187" spans="2:33" s="4" customFormat="1">
      <c r="B187" s="3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37"/>
      <c r="Z187" s="37"/>
      <c r="AA187" s="150"/>
      <c r="AB187" s="150"/>
      <c r="AC187" s="132"/>
      <c r="AE187" s="18"/>
      <c r="AF187" s="18"/>
      <c r="AG187" s="18"/>
    </row>
    <row r="188" spans="2:33" s="4" customFormat="1">
      <c r="B188" s="3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37"/>
      <c r="Z188" s="37"/>
      <c r="AA188" s="150"/>
      <c r="AB188" s="150"/>
      <c r="AC188" s="132"/>
      <c r="AE188" s="18"/>
      <c r="AF188" s="18"/>
      <c r="AG188" s="18"/>
    </row>
    <row r="189" spans="2:33" s="4" customFormat="1">
      <c r="B189" s="3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37"/>
      <c r="Z189" s="37"/>
      <c r="AA189" s="150"/>
      <c r="AB189" s="150"/>
      <c r="AC189" s="132"/>
      <c r="AE189" s="18"/>
      <c r="AF189" s="18"/>
      <c r="AG189" s="18"/>
    </row>
    <row r="190" spans="2:33" s="4" customFormat="1">
      <c r="B190" s="3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37"/>
      <c r="Z190" s="37"/>
      <c r="AA190" s="150"/>
      <c r="AB190" s="150"/>
      <c r="AC190" s="132"/>
      <c r="AE190" s="18"/>
      <c r="AF190" s="18"/>
      <c r="AG190" s="18"/>
    </row>
    <row r="191" spans="2:33" s="4" customFormat="1">
      <c r="B191" s="3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37"/>
      <c r="Z191" s="37"/>
      <c r="AA191" s="150"/>
      <c r="AB191" s="150"/>
      <c r="AC191" s="132"/>
      <c r="AE191" s="18"/>
      <c r="AF191" s="18"/>
      <c r="AG191" s="18"/>
    </row>
    <row r="192" spans="2:33" s="4" customFormat="1">
      <c r="B192" s="3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37"/>
      <c r="Z192" s="37"/>
      <c r="AA192" s="150"/>
      <c r="AB192" s="150"/>
      <c r="AC192" s="132"/>
      <c r="AE192" s="18"/>
      <c r="AF192" s="18"/>
      <c r="AG192" s="18"/>
    </row>
    <row r="193" spans="2:33" s="4" customFormat="1">
      <c r="B193" s="3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37"/>
      <c r="Z193" s="37"/>
      <c r="AA193" s="150"/>
      <c r="AB193" s="150"/>
      <c r="AC193" s="132"/>
      <c r="AE193" s="18"/>
      <c r="AF193" s="18"/>
      <c r="AG193" s="18"/>
    </row>
    <row r="194" spans="2:33" s="4" customFormat="1">
      <c r="B194" s="3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37"/>
      <c r="Z194" s="37"/>
      <c r="AA194" s="150"/>
      <c r="AB194" s="150"/>
      <c r="AC194" s="132"/>
      <c r="AE194" s="18"/>
      <c r="AF194" s="18"/>
      <c r="AG194" s="18"/>
    </row>
    <row r="195" spans="2:33" s="4" customFormat="1">
      <c r="B195" s="3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37"/>
      <c r="Z195" s="37"/>
      <c r="AA195" s="150"/>
      <c r="AB195" s="150"/>
      <c r="AC195" s="132"/>
      <c r="AE195" s="18"/>
      <c r="AF195" s="18"/>
      <c r="AG195" s="18"/>
    </row>
    <row r="196" spans="2:33" s="4" customFormat="1">
      <c r="B196" s="3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37"/>
      <c r="Z196" s="37"/>
      <c r="AA196" s="150"/>
      <c r="AB196" s="150"/>
      <c r="AC196" s="132"/>
      <c r="AE196" s="18"/>
      <c r="AF196" s="18"/>
      <c r="AG196" s="18"/>
    </row>
    <row r="197" spans="2:33" s="4" customFormat="1">
      <c r="B197" s="3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37"/>
      <c r="Z197" s="37"/>
      <c r="AA197" s="150"/>
      <c r="AB197" s="150"/>
      <c r="AC197" s="132"/>
      <c r="AE197" s="18"/>
      <c r="AF197" s="18"/>
      <c r="AG197" s="18"/>
    </row>
    <row r="198" spans="2:33" s="4" customFormat="1">
      <c r="B198" s="3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37"/>
      <c r="Z198" s="37"/>
      <c r="AA198" s="150"/>
      <c r="AB198" s="150"/>
      <c r="AC198" s="132"/>
      <c r="AE198" s="18"/>
      <c r="AF198" s="18"/>
      <c r="AG198" s="18"/>
    </row>
    <row r="199" spans="2:33" s="4" customFormat="1">
      <c r="B199" s="3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37"/>
      <c r="Z199" s="37"/>
      <c r="AA199" s="150"/>
      <c r="AB199" s="150"/>
      <c r="AC199" s="132"/>
      <c r="AE199" s="18"/>
      <c r="AF199" s="18"/>
      <c r="AG199" s="18"/>
    </row>
    <row r="200" spans="2:33" s="4" customFormat="1">
      <c r="B200" s="3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37"/>
      <c r="Z200" s="37"/>
      <c r="AA200" s="150"/>
      <c r="AB200" s="150"/>
      <c r="AC200" s="132"/>
      <c r="AE200" s="18"/>
      <c r="AF200" s="18"/>
      <c r="AG200" s="18"/>
    </row>
    <row r="201" spans="2:33" s="4" customFormat="1">
      <c r="B201" s="3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37"/>
      <c r="Z201" s="37"/>
      <c r="AA201" s="150"/>
      <c r="AB201" s="150"/>
      <c r="AC201" s="132"/>
      <c r="AE201" s="18"/>
      <c r="AF201" s="18"/>
      <c r="AG201" s="18"/>
    </row>
    <row r="202" spans="2:33" s="4" customFormat="1">
      <c r="B202" s="3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37"/>
      <c r="Z202" s="37"/>
      <c r="AA202" s="150"/>
      <c r="AB202" s="150"/>
      <c r="AC202" s="132"/>
      <c r="AE202" s="18"/>
      <c r="AF202" s="18"/>
      <c r="AG202" s="18"/>
    </row>
    <row r="203" spans="2:33" s="4" customFormat="1">
      <c r="B203" s="3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37"/>
      <c r="Z203" s="37"/>
      <c r="AA203" s="150"/>
      <c r="AB203" s="150"/>
      <c r="AC203" s="132"/>
      <c r="AE203" s="18"/>
      <c r="AF203" s="18"/>
      <c r="AG203" s="18"/>
    </row>
    <row r="204" spans="2:33" s="4" customFormat="1">
      <c r="B204" s="3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37"/>
      <c r="Z204" s="37"/>
      <c r="AA204" s="150"/>
      <c r="AB204" s="150"/>
      <c r="AC204" s="132"/>
      <c r="AE204" s="18"/>
      <c r="AF204" s="18"/>
      <c r="AG204" s="18"/>
    </row>
    <row r="205" spans="2:33" s="4" customFormat="1">
      <c r="B205" s="3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37"/>
      <c r="Z205" s="37"/>
      <c r="AA205" s="150"/>
      <c r="AB205" s="150"/>
      <c r="AC205" s="132"/>
      <c r="AE205" s="18"/>
      <c r="AF205" s="18"/>
      <c r="AG205" s="18"/>
    </row>
    <row r="206" spans="2:33" s="4" customFormat="1">
      <c r="B206" s="3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37"/>
      <c r="Z206" s="37"/>
      <c r="AA206" s="150"/>
      <c r="AB206" s="150"/>
      <c r="AC206" s="132"/>
      <c r="AE206" s="18"/>
      <c r="AF206" s="18"/>
      <c r="AG206" s="18"/>
    </row>
    <row r="207" spans="2:33" s="4" customFormat="1">
      <c r="B207" s="3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37"/>
      <c r="Z207" s="37"/>
      <c r="AA207" s="150"/>
      <c r="AB207" s="150"/>
      <c r="AC207" s="132"/>
      <c r="AE207" s="18"/>
      <c r="AF207" s="18"/>
      <c r="AG207" s="18"/>
    </row>
    <row r="208" spans="2:33" s="4" customFormat="1">
      <c r="B208" s="3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37"/>
      <c r="Z208" s="37"/>
      <c r="AA208" s="150"/>
      <c r="AB208" s="150"/>
      <c r="AC208" s="132"/>
      <c r="AE208" s="18"/>
      <c r="AF208" s="18"/>
      <c r="AG208" s="18"/>
    </row>
    <row r="209" spans="2:33" s="4" customFormat="1">
      <c r="B209" s="3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37"/>
      <c r="Z209" s="37"/>
      <c r="AA209" s="150"/>
      <c r="AB209" s="150"/>
      <c r="AC209" s="132"/>
      <c r="AE209" s="18"/>
      <c r="AF209" s="18"/>
      <c r="AG209" s="18"/>
    </row>
    <row r="210" spans="2:33" s="4" customFormat="1">
      <c r="B210" s="3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37"/>
      <c r="Z210" s="37"/>
      <c r="AA210" s="150"/>
      <c r="AB210" s="150"/>
      <c r="AC210" s="132"/>
      <c r="AE210" s="18"/>
      <c r="AF210" s="18"/>
      <c r="AG210" s="18"/>
    </row>
    <row r="211" spans="2:33" s="4" customFormat="1">
      <c r="B211" s="3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37"/>
      <c r="Z211" s="37"/>
      <c r="AA211" s="150"/>
      <c r="AB211" s="150"/>
      <c r="AC211" s="132"/>
      <c r="AE211" s="18"/>
      <c r="AF211" s="18"/>
      <c r="AG211" s="18"/>
    </row>
    <row r="212" spans="2:33" s="4" customFormat="1">
      <c r="B212" s="3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37"/>
      <c r="Z212" s="37"/>
      <c r="AA212" s="150"/>
      <c r="AB212" s="150"/>
      <c r="AC212" s="132"/>
      <c r="AE212" s="18"/>
      <c r="AF212" s="18"/>
      <c r="AG212" s="18"/>
    </row>
    <row r="213" spans="2:33" s="4" customFormat="1">
      <c r="B213" s="3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37"/>
      <c r="Z213" s="37"/>
      <c r="AA213" s="150"/>
      <c r="AB213" s="150"/>
      <c r="AC213" s="132"/>
      <c r="AE213" s="18"/>
      <c r="AF213" s="18"/>
      <c r="AG213" s="18"/>
    </row>
    <row r="214" spans="2:33" s="4" customFormat="1">
      <c r="B214" s="3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37"/>
      <c r="Z214" s="37"/>
      <c r="AA214" s="150"/>
      <c r="AB214" s="150"/>
      <c r="AC214" s="132"/>
      <c r="AE214" s="18"/>
      <c r="AF214" s="18"/>
      <c r="AG214" s="18"/>
    </row>
    <row r="215" spans="2:33" s="4" customFormat="1">
      <c r="B215" s="3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37"/>
      <c r="Z215" s="37"/>
      <c r="AA215" s="150"/>
      <c r="AB215" s="150"/>
      <c r="AC215" s="132"/>
      <c r="AE215" s="18"/>
      <c r="AF215" s="18"/>
      <c r="AG215" s="18"/>
    </row>
    <row r="216" spans="2:33" s="4" customFormat="1">
      <c r="B216" s="3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37"/>
      <c r="Z216" s="37"/>
      <c r="AA216" s="150"/>
      <c r="AB216" s="150"/>
      <c r="AC216" s="132"/>
      <c r="AE216" s="18"/>
      <c r="AF216" s="18"/>
      <c r="AG216" s="18"/>
    </row>
    <row r="217" spans="2:33" s="4" customFormat="1">
      <c r="B217" s="3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37"/>
      <c r="Z217" s="37"/>
      <c r="AA217" s="150"/>
      <c r="AB217" s="150"/>
      <c r="AC217" s="132"/>
      <c r="AE217" s="18"/>
      <c r="AF217" s="18"/>
      <c r="AG217" s="18"/>
    </row>
    <row r="218" spans="2:33" s="4" customFormat="1">
      <c r="B218" s="3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37"/>
      <c r="Z218" s="37"/>
      <c r="AA218" s="150"/>
      <c r="AB218" s="150"/>
      <c r="AC218" s="132"/>
      <c r="AE218" s="18"/>
      <c r="AF218" s="18"/>
      <c r="AG218" s="18"/>
    </row>
    <row r="219" spans="2:33" s="4" customFormat="1">
      <c r="B219" s="3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37"/>
      <c r="Z219" s="37"/>
      <c r="AA219" s="150"/>
      <c r="AB219" s="150"/>
      <c r="AC219" s="132"/>
      <c r="AE219" s="18"/>
      <c r="AF219" s="18"/>
      <c r="AG219" s="18"/>
    </row>
    <row r="220" spans="2:33" s="4" customFormat="1">
      <c r="B220" s="3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37"/>
      <c r="Z220" s="37"/>
      <c r="AA220" s="150"/>
      <c r="AB220" s="150"/>
      <c r="AC220" s="132"/>
      <c r="AE220" s="18"/>
      <c r="AF220" s="18"/>
      <c r="AG220" s="18"/>
    </row>
    <row r="221" spans="2:33" s="4" customFormat="1">
      <c r="B221" s="3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37"/>
      <c r="Z221" s="37"/>
      <c r="AA221" s="150"/>
      <c r="AB221" s="150"/>
      <c r="AC221" s="132"/>
      <c r="AE221" s="18"/>
      <c r="AF221" s="18"/>
      <c r="AG221" s="18"/>
    </row>
    <row r="222" spans="2:33" s="4" customFormat="1">
      <c r="B222" s="3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37"/>
      <c r="Z222" s="37"/>
      <c r="AA222" s="150"/>
      <c r="AB222" s="150"/>
      <c r="AC222" s="132"/>
      <c r="AE222" s="18"/>
      <c r="AF222" s="18"/>
      <c r="AG222" s="18"/>
    </row>
    <row r="223" spans="2:33" s="4" customFormat="1">
      <c r="B223" s="3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37"/>
      <c r="Z223" s="37"/>
      <c r="AA223" s="150"/>
      <c r="AB223" s="150"/>
      <c r="AC223" s="132"/>
      <c r="AE223" s="18"/>
      <c r="AF223" s="18"/>
      <c r="AG223" s="18"/>
    </row>
    <row r="224" spans="2:33" s="4" customFormat="1">
      <c r="B224" s="3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37"/>
      <c r="Z224" s="37"/>
      <c r="AA224" s="150"/>
      <c r="AB224" s="150"/>
      <c r="AC224" s="132"/>
      <c r="AE224" s="18"/>
      <c r="AF224" s="18"/>
      <c r="AG224" s="18"/>
    </row>
    <row r="225" spans="2:33" s="4" customFormat="1">
      <c r="B225" s="3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37"/>
      <c r="Z225" s="37"/>
      <c r="AA225" s="150"/>
      <c r="AB225" s="150"/>
      <c r="AC225" s="132"/>
      <c r="AE225" s="18"/>
      <c r="AF225" s="18"/>
      <c r="AG225" s="18"/>
    </row>
    <row r="226" spans="2:33" s="4" customFormat="1">
      <c r="B226" s="3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37"/>
      <c r="Z226" s="37"/>
      <c r="AA226" s="150"/>
      <c r="AB226" s="150"/>
      <c r="AC226" s="132"/>
      <c r="AE226" s="18"/>
      <c r="AF226" s="18"/>
      <c r="AG226" s="18"/>
    </row>
    <row r="227" spans="2:33" s="4" customFormat="1">
      <c r="B227" s="3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37"/>
      <c r="Z227" s="37"/>
      <c r="AA227" s="150"/>
      <c r="AB227" s="150"/>
      <c r="AC227" s="132"/>
      <c r="AE227" s="18"/>
      <c r="AF227" s="18"/>
      <c r="AG227" s="18"/>
    </row>
    <row r="228" spans="2:33" s="4" customFormat="1">
      <c r="B228" s="3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37"/>
      <c r="Z228" s="37"/>
      <c r="AA228" s="150"/>
      <c r="AB228" s="150"/>
      <c r="AC228" s="132"/>
      <c r="AE228" s="18"/>
      <c r="AF228" s="18"/>
      <c r="AG228" s="18"/>
    </row>
    <row r="229" spans="2:33" s="4" customFormat="1">
      <c r="B229" s="3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37"/>
      <c r="Z229" s="37"/>
      <c r="AA229" s="150"/>
      <c r="AB229" s="150"/>
      <c r="AC229" s="132"/>
      <c r="AE229" s="18"/>
      <c r="AF229" s="18"/>
      <c r="AG229" s="18"/>
    </row>
    <row r="230" spans="2:33" s="4" customFormat="1">
      <c r="B230" s="3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37"/>
      <c r="Z230" s="37"/>
      <c r="AA230" s="150"/>
      <c r="AB230" s="150"/>
      <c r="AC230" s="132"/>
      <c r="AE230" s="18"/>
      <c r="AF230" s="18"/>
      <c r="AG230" s="18"/>
    </row>
    <row r="231" spans="2:33" s="4" customFormat="1">
      <c r="B231" s="3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37"/>
      <c r="Z231" s="37"/>
      <c r="AA231" s="150"/>
      <c r="AB231" s="150"/>
      <c r="AC231" s="132"/>
      <c r="AE231" s="18"/>
      <c r="AF231" s="18"/>
      <c r="AG231" s="18"/>
    </row>
    <row r="232" spans="2:33" s="4" customFormat="1">
      <c r="B232" s="3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37"/>
      <c r="Z232" s="37"/>
      <c r="AA232" s="150"/>
      <c r="AB232" s="150"/>
      <c r="AC232" s="132"/>
      <c r="AE232" s="18"/>
      <c r="AF232" s="18"/>
      <c r="AG232" s="18"/>
    </row>
    <row r="233" spans="2:33" s="4" customFormat="1">
      <c r="B233" s="3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37"/>
      <c r="Z233" s="37"/>
      <c r="AA233" s="150"/>
      <c r="AB233" s="150"/>
      <c r="AC233" s="132"/>
      <c r="AE233" s="18"/>
      <c r="AF233" s="18"/>
      <c r="AG233" s="18"/>
    </row>
    <row r="234" spans="2:33" s="4" customFormat="1">
      <c r="B234" s="3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37"/>
      <c r="Z234" s="37"/>
      <c r="AA234" s="150"/>
      <c r="AB234" s="150"/>
      <c r="AC234" s="132"/>
      <c r="AE234" s="18"/>
      <c r="AF234" s="18"/>
      <c r="AG234" s="18"/>
    </row>
    <row r="235" spans="2:33" s="4" customFormat="1">
      <c r="B235" s="3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37"/>
      <c r="Z235" s="37"/>
      <c r="AA235" s="150"/>
      <c r="AB235" s="150"/>
      <c r="AC235" s="132"/>
      <c r="AE235" s="18"/>
      <c r="AF235" s="18"/>
      <c r="AG235" s="18"/>
    </row>
    <row r="236" spans="2:33" s="4" customFormat="1">
      <c r="B236" s="3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37"/>
      <c r="Z236" s="37"/>
      <c r="AA236" s="150"/>
      <c r="AB236" s="150"/>
      <c r="AC236" s="132"/>
      <c r="AE236" s="18"/>
      <c r="AF236" s="18"/>
      <c r="AG236" s="18"/>
    </row>
    <row r="237" spans="2:33" s="4" customFormat="1">
      <c r="B237" s="3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37"/>
      <c r="Z237" s="37"/>
      <c r="AA237" s="150"/>
      <c r="AB237" s="150"/>
      <c r="AC237" s="132"/>
      <c r="AE237" s="18"/>
      <c r="AF237" s="18"/>
      <c r="AG237" s="18"/>
    </row>
    <row r="238" spans="2:33" s="4" customFormat="1">
      <c r="B238" s="3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37"/>
      <c r="Z238" s="37"/>
      <c r="AA238" s="150"/>
      <c r="AB238" s="150"/>
      <c r="AC238" s="132"/>
      <c r="AE238" s="18"/>
      <c r="AF238" s="18"/>
      <c r="AG238" s="18"/>
    </row>
    <row r="239" spans="2:33" s="4" customFormat="1">
      <c r="B239" s="3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37"/>
      <c r="Z239" s="37"/>
      <c r="AA239" s="150"/>
      <c r="AB239" s="150"/>
      <c r="AC239" s="132"/>
      <c r="AE239" s="18"/>
      <c r="AF239" s="18"/>
      <c r="AG239" s="18"/>
    </row>
    <row r="240" spans="2:33" s="4" customFormat="1">
      <c r="B240" s="3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37"/>
      <c r="Z240" s="37"/>
      <c r="AA240" s="150"/>
      <c r="AB240" s="150"/>
      <c r="AC240" s="132"/>
      <c r="AE240" s="18"/>
      <c r="AF240" s="18"/>
      <c r="AG240" s="18"/>
    </row>
    <row r="241" spans="2:33" s="4" customFormat="1">
      <c r="B241" s="3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37"/>
      <c r="Z241" s="37"/>
      <c r="AA241" s="150"/>
      <c r="AB241" s="150"/>
      <c r="AC241" s="132"/>
      <c r="AE241" s="18"/>
      <c r="AF241" s="18"/>
      <c r="AG241" s="18"/>
    </row>
    <row r="242" spans="2:33" s="4" customFormat="1">
      <c r="B242" s="3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37"/>
      <c r="Z242" s="37"/>
      <c r="AA242" s="150"/>
      <c r="AB242" s="150"/>
      <c r="AC242" s="132"/>
      <c r="AE242" s="18"/>
      <c r="AF242" s="18"/>
      <c r="AG242" s="18"/>
    </row>
    <row r="243" spans="2:33" s="4" customFormat="1">
      <c r="B243" s="3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37"/>
      <c r="Z243" s="37"/>
      <c r="AA243" s="150"/>
      <c r="AB243" s="150"/>
      <c r="AC243" s="132"/>
      <c r="AE243" s="18"/>
      <c r="AF243" s="18"/>
      <c r="AG243" s="18"/>
    </row>
    <row r="244" spans="2:33" s="4" customFormat="1">
      <c r="B244" s="3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37"/>
      <c r="Z244" s="37"/>
      <c r="AA244" s="150"/>
      <c r="AB244" s="150"/>
      <c r="AC244" s="132"/>
      <c r="AE244" s="18"/>
      <c r="AF244" s="18"/>
      <c r="AG244" s="18"/>
    </row>
    <row r="245" spans="2:33" s="4" customFormat="1">
      <c r="B245" s="3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37"/>
      <c r="Z245" s="37"/>
      <c r="AA245" s="150"/>
      <c r="AB245" s="150"/>
      <c r="AC245" s="132"/>
      <c r="AE245" s="18"/>
      <c r="AF245" s="18"/>
      <c r="AG245" s="18"/>
    </row>
    <row r="246" spans="2:33" s="4" customFormat="1">
      <c r="B246" s="3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37"/>
      <c r="Z246" s="37"/>
      <c r="AA246" s="150"/>
      <c r="AB246" s="150"/>
      <c r="AC246" s="132"/>
      <c r="AE246" s="18"/>
      <c r="AF246" s="18"/>
      <c r="AG246" s="18"/>
    </row>
    <row r="247" spans="2:33" s="4" customFormat="1">
      <c r="B247" s="3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37"/>
      <c r="Z247" s="37"/>
      <c r="AA247" s="150"/>
      <c r="AB247" s="150"/>
      <c r="AC247" s="132"/>
      <c r="AE247" s="18"/>
      <c r="AF247" s="18"/>
      <c r="AG247" s="18"/>
    </row>
    <row r="248" spans="2:33" s="4" customFormat="1">
      <c r="B248" s="3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37"/>
      <c r="Z248" s="37"/>
      <c r="AA248" s="150"/>
      <c r="AB248" s="150"/>
      <c r="AC248" s="132"/>
      <c r="AE248" s="18"/>
      <c r="AF248" s="18"/>
      <c r="AG248" s="18"/>
    </row>
    <row r="249" spans="2:33" s="4" customFormat="1">
      <c r="B249" s="3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37"/>
      <c r="Z249" s="37"/>
      <c r="AA249" s="150"/>
      <c r="AB249" s="150"/>
      <c r="AC249" s="132"/>
      <c r="AE249" s="18"/>
      <c r="AF249" s="18"/>
      <c r="AG249" s="18"/>
    </row>
    <row r="250" spans="2:33" s="4" customFormat="1">
      <c r="B250" s="3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37"/>
      <c r="Z250" s="37"/>
      <c r="AA250" s="150"/>
      <c r="AB250" s="150"/>
      <c r="AC250" s="132"/>
      <c r="AE250" s="18"/>
      <c r="AF250" s="18"/>
      <c r="AG250" s="18"/>
    </row>
    <row r="251" spans="2:33" s="4" customFormat="1">
      <c r="B251" s="3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37"/>
      <c r="Z251" s="37"/>
      <c r="AA251" s="150"/>
      <c r="AB251" s="150"/>
      <c r="AC251" s="132"/>
      <c r="AE251" s="18"/>
      <c r="AF251" s="18"/>
      <c r="AG251" s="18"/>
    </row>
    <row r="252" spans="2:33" s="4" customFormat="1">
      <c r="B252" s="3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37"/>
      <c r="Z252" s="37"/>
      <c r="AA252" s="150"/>
      <c r="AB252" s="150"/>
      <c r="AC252" s="132"/>
      <c r="AE252" s="18"/>
      <c r="AF252" s="18"/>
      <c r="AG252" s="18"/>
    </row>
    <row r="253" spans="2:33" s="4" customFormat="1">
      <c r="B253" s="3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37"/>
      <c r="Z253" s="37"/>
      <c r="AA253" s="150"/>
      <c r="AB253" s="150"/>
      <c r="AC253" s="132"/>
      <c r="AE253" s="18"/>
      <c r="AF253" s="18"/>
      <c r="AG253" s="18"/>
    </row>
    <row r="254" spans="2:33" s="4" customFormat="1">
      <c r="B254" s="3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37"/>
      <c r="Z254" s="37"/>
      <c r="AA254" s="150"/>
      <c r="AB254" s="150"/>
      <c r="AC254" s="132"/>
      <c r="AE254" s="18"/>
      <c r="AF254" s="18"/>
      <c r="AG254" s="18"/>
    </row>
    <row r="255" spans="2:33" s="4" customFormat="1">
      <c r="B255" s="3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37"/>
      <c r="Z255" s="37"/>
      <c r="AA255" s="150"/>
      <c r="AB255" s="150"/>
      <c r="AC255" s="132"/>
      <c r="AE255" s="18"/>
      <c r="AF255" s="18"/>
      <c r="AG255" s="18"/>
    </row>
    <row r="256" spans="2:33" s="4" customFormat="1">
      <c r="B256" s="3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37"/>
      <c r="Z256" s="37"/>
      <c r="AA256" s="150"/>
      <c r="AB256" s="150"/>
      <c r="AC256" s="132"/>
      <c r="AE256" s="18"/>
      <c r="AF256" s="18"/>
      <c r="AG256" s="18"/>
    </row>
    <row r="257" spans="2:33" s="4" customFormat="1">
      <c r="B257" s="3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37"/>
      <c r="Z257" s="37"/>
      <c r="AA257" s="150"/>
      <c r="AB257" s="150"/>
      <c r="AC257" s="132"/>
      <c r="AE257" s="18"/>
      <c r="AF257" s="18"/>
      <c r="AG257" s="18"/>
    </row>
    <row r="258" spans="2:33" s="4" customFormat="1">
      <c r="B258" s="3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37"/>
      <c r="Z258" s="37"/>
      <c r="AA258" s="150"/>
      <c r="AB258" s="150"/>
      <c r="AC258" s="132"/>
      <c r="AE258" s="18"/>
      <c r="AF258" s="18"/>
      <c r="AG258" s="18"/>
    </row>
    <row r="259" spans="2:33" s="4" customFormat="1">
      <c r="B259" s="3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37"/>
      <c r="Z259" s="37"/>
      <c r="AA259" s="150"/>
      <c r="AB259" s="150"/>
      <c r="AC259" s="132"/>
      <c r="AE259" s="18"/>
      <c r="AF259" s="18"/>
      <c r="AG259" s="18"/>
    </row>
    <row r="260" spans="2:33" s="4" customFormat="1">
      <c r="B260" s="3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37"/>
      <c r="Z260" s="37"/>
      <c r="AA260" s="150"/>
      <c r="AB260" s="150"/>
      <c r="AC260" s="132"/>
      <c r="AE260" s="18"/>
      <c r="AF260" s="18"/>
      <c r="AG260" s="18"/>
    </row>
    <row r="261" spans="2:33" s="4" customFormat="1">
      <c r="B261" s="3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37"/>
      <c r="Z261" s="37"/>
      <c r="AA261" s="150"/>
      <c r="AB261" s="150"/>
      <c r="AC261" s="132"/>
      <c r="AE261" s="18"/>
      <c r="AF261" s="18"/>
      <c r="AG261" s="18"/>
    </row>
    <row r="262" spans="2:33" s="4" customFormat="1">
      <c r="B262" s="3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37"/>
      <c r="Z262" s="37"/>
      <c r="AA262" s="150"/>
      <c r="AB262" s="150"/>
      <c r="AC262" s="132"/>
      <c r="AE262" s="18"/>
      <c r="AF262" s="18"/>
      <c r="AG262" s="18"/>
    </row>
    <row r="263" spans="2:33" s="4" customFormat="1">
      <c r="B263" s="3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37"/>
      <c r="Z263" s="37"/>
      <c r="AA263" s="150"/>
      <c r="AB263" s="150"/>
      <c r="AC263" s="132"/>
      <c r="AE263" s="18"/>
      <c r="AF263" s="18"/>
      <c r="AG263" s="18"/>
    </row>
    <row r="264" spans="2:33" s="4" customFormat="1">
      <c r="B264" s="3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37"/>
      <c r="Z264" s="37"/>
      <c r="AA264" s="150"/>
      <c r="AB264" s="150"/>
      <c r="AC264" s="132"/>
      <c r="AE264" s="18"/>
      <c r="AF264" s="18"/>
      <c r="AG264" s="18"/>
    </row>
    <row r="265" spans="2:33" s="4" customFormat="1">
      <c r="B265" s="3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37"/>
      <c r="Z265" s="37"/>
      <c r="AA265" s="150"/>
      <c r="AB265" s="150"/>
      <c r="AC265" s="132"/>
      <c r="AE265" s="18"/>
      <c r="AF265" s="18"/>
      <c r="AG265" s="18"/>
    </row>
    <row r="266" spans="2:33" s="4" customFormat="1">
      <c r="B266" s="3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37"/>
      <c r="Z266" s="37"/>
      <c r="AA266" s="150"/>
      <c r="AB266" s="150"/>
      <c r="AC266" s="132"/>
      <c r="AE266" s="18"/>
      <c r="AF266" s="18"/>
      <c r="AG266" s="18"/>
    </row>
    <row r="267" spans="2:33" s="4" customFormat="1">
      <c r="B267" s="3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37"/>
      <c r="Z267" s="37"/>
      <c r="AA267" s="150"/>
      <c r="AB267" s="150"/>
      <c r="AC267" s="132"/>
      <c r="AE267" s="18"/>
      <c r="AF267" s="18"/>
      <c r="AG267" s="18"/>
    </row>
    <row r="268" spans="2:33" s="4" customFormat="1">
      <c r="B268" s="3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37"/>
      <c r="Z268" s="37"/>
      <c r="AA268" s="150"/>
      <c r="AB268" s="150"/>
      <c r="AC268" s="132"/>
      <c r="AE268" s="18"/>
      <c r="AF268" s="18"/>
      <c r="AG268" s="18"/>
    </row>
    <row r="269" spans="2:33" s="4" customFormat="1">
      <c r="B269" s="3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37"/>
      <c r="Z269" s="37"/>
      <c r="AA269" s="150"/>
      <c r="AB269" s="150"/>
      <c r="AC269" s="132"/>
      <c r="AE269" s="18"/>
      <c r="AF269" s="18"/>
      <c r="AG269" s="18"/>
    </row>
    <row r="270" spans="2:33" s="4" customFormat="1">
      <c r="B270" s="3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37"/>
      <c r="Z270" s="37"/>
      <c r="AA270" s="150"/>
      <c r="AB270" s="150"/>
      <c r="AC270" s="132"/>
      <c r="AE270" s="18"/>
      <c r="AF270" s="18"/>
      <c r="AG270" s="18"/>
    </row>
    <row r="271" spans="2:33" s="4" customFormat="1">
      <c r="B271" s="3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37"/>
      <c r="Z271" s="37"/>
      <c r="AA271" s="150"/>
      <c r="AB271" s="150"/>
      <c r="AC271" s="132"/>
      <c r="AE271" s="18"/>
      <c r="AF271" s="18"/>
      <c r="AG271" s="18"/>
    </row>
    <row r="272" spans="2:33" s="4" customFormat="1">
      <c r="B272" s="3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37"/>
      <c r="Z272" s="37"/>
      <c r="AA272" s="150"/>
      <c r="AB272" s="150"/>
      <c r="AC272" s="132"/>
      <c r="AE272" s="18"/>
      <c r="AF272" s="18"/>
      <c r="AG272" s="18"/>
    </row>
    <row r="273" spans="2:33" s="4" customFormat="1">
      <c r="B273" s="3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37"/>
      <c r="Z273" s="37"/>
      <c r="AA273" s="150"/>
      <c r="AB273" s="150"/>
      <c r="AC273" s="132"/>
      <c r="AE273" s="18"/>
      <c r="AF273" s="18"/>
      <c r="AG273" s="18"/>
    </row>
    <row r="274" spans="2:33" s="4" customFormat="1">
      <c r="B274" s="3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37"/>
      <c r="Z274" s="37"/>
      <c r="AA274" s="150"/>
      <c r="AB274" s="150"/>
      <c r="AC274" s="132"/>
      <c r="AE274" s="18"/>
      <c r="AF274" s="18"/>
      <c r="AG274" s="18"/>
    </row>
    <row r="275" spans="2:33" s="4" customFormat="1">
      <c r="B275" s="3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37"/>
      <c r="Z275" s="37"/>
      <c r="AA275" s="150"/>
      <c r="AB275" s="150"/>
      <c r="AC275" s="132"/>
      <c r="AE275" s="18"/>
      <c r="AF275" s="18"/>
      <c r="AG275" s="18"/>
    </row>
    <row r="276" spans="2:33" s="4" customFormat="1">
      <c r="B276" s="3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37"/>
      <c r="Z276" s="37"/>
      <c r="AA276" s="150"/>
      <c r="AB276" s="150"/>
      <c r="AC276" s="132"/>
      <c r="AE276" s="18"/>
      <c r="AF276" s="18"/>
      <c r="AG276" s="18"/>
    </row>
    <row r="277" spans="2:33" s="4" customFormat="1">
      <c r="B277" s="3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37"/>
      <c r="Z277" s="37"/>
      <c r="AA277" s="150"/>
      <c r="AB277" s="150"/>
      <c r="AC277" s="132"/>
      <c r="AE277" s="18"/>
      <c r="AF277" s="18"/>
      <c r="AG277" s="18"/>
    </row>
    <row r="278" spans="2:33" s="4" customFormat="1">
      <c r="B278" s="3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37"/>
      <c r="Z278" s="37"/>
      <c r="AA278" s="150"/>
      <c r="AB278" s="150"/>
      <c r="AC278" s="132"/>
      <c r="AE278" s="18"/>
      <c r="AF278" s="18"/>
      <c r="AG278" s="18"/>
    </row>
    <row r="279" spans="2:33" s="4" customFormat="1">
      <c r="B279" s="3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37"/>
      <c r="Z279" s="37"/>
      <c r="AA279" s="150"/>
      <c r="AB279" s="150"/>
      <c r="AC279" s="132"/>
      <c r="AE279" s="18"/>
      <c r="AF279" s="18"/>
      <c r="AG279" s="18"/>
    </row>
    <row r="280" spans="2:33" s="4" customFormat="1">
      <c r="B280" s="3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37"/>
      <c r="Z280" s="37"/>
      <c r="AA280" s="150"/>
      <c r="AB280" s="150"/>
      <c r="AC280" s="132"/>
      <c r="AE280" s="18"/>
      <c r="AF280" s="18"/>
      <c r="AG280" s="18"/>
    </row>
    <row r="281" spans="2:33" s="4" customFormat="1">
      <c r="B281" s="3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37"/>
      <c r="Z281" s="37"/>
      <c r="AA281" s="150"/>
      <c r="AB281" s="150"/>
      <c r="AC281" s="132"/>
      <c r="AE281" s="18"/>
      <c r="AF281" s="18"/>
      <c r="AG281" s="18"/>
    </row>
    <row r="282" spans="2:33" s="4" customFormat="1">
      <c r="B282" s="3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37"/>
      <c r="Z282" s="37"/>
      <c r="AA282" s="150"/>
      <c r="AB282" s="150"/>
      <c r="AC282" s="132"/>
      <c r="AE282" s="18"/>
      <c r="AF282" s="18"/>
      <c r="AG282" s="18"/>
    </row>
    <row r="283" spans="2:33" s="4" customFormat="1">
      <c r="B283" s="3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37"/>
      <c r="Z283" s="37"/>
      <c r="AA283" s="150"/>
      <c r="AB283" s="150"/>
      <c r="AC283" s="132"/>
      <c r="AE283" s="18"/>
      <c r="AF283" s="18"/>
      <c r="AG283" s="18"/>
    </row>
    <row r="284" spans="2:33" s="4" customFormat="1">
      <c r="B284" s="3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37"/>
      <c r="Z284" s="37"/>
      <c r="AA284" s="150"/>
      <c r="AB284" s="150"/>
      <c r="AC284" s="132"/>
      <c r="AE284" s="18"/>
      <c r="AF284" s="18"/>
      <c r="AG284" s="18"/>
    </row>
    <row r="285" spans="2:33" s="4" customFormat="1">
      <c r="B285" s="3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37"/>
      <c r="Z285" s="37"/>
      <c r="AA285" s="150"/>
      <c r="AB285" s="150"/>
      <c r="AC285" s="132"/>
      <c r="AE285" s="18"/>
      <c r="AF285" s="18"/>
      <c r="AG285" s="18"/>
    </row>
    <row r="286" spans="2:33" s="4" customFormat="1">
      <c r="B286" s="3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37"/>
      <c r="Z286" s="37"/>
      <c r="AA286" s="150"/>
      <c r="AB286" s="150"/>
      <c r="AC286" s="132"/>
      <c r="AE286" s="18"/>
      <c r="AF286" s="18"/>
      <c r="AG286" s="18"/>
    </row>
    <row r="287" spans="2:33" s="4" customFormat="1">
      <c r="B287" s="3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37"/>
      <c r="Z287" s="37"/>
      <c r="AA287" s="150"/>
      <c r="AB287" s="150"/>
      <c r="AC287" s="132"/>
      <c r="AE287" s="18"/>
      <c r="AF287" s="18"/>
      <c r="AG287" s="18"/>
    </row>
    <row r="288" spans="2:33" s="4" customFormat="1">
      <c r="B288" s="3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37"/>
      <c r="Z288" s="37"/>
      <c r="AA288" s="150"/>
      <c r="AB288" s="150"/>
      <c r="AC288" s="132"/>
      <c r="AE288" s="18"/>
      <c r="AF288" s="18"/>
      <c r="AG288" s="18"/>
    </row>
    <row r="289" spans="2:33" s="4" customFormat="1">
      <c r="B289" s="3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37"/>
      <c r="Z289" s="37"/>
      <c r="AA289" s="150"/>
      <c r="AB289" s="150"/>
      <c r="AC289" s="132"/>
      <c r="AE289" s="18"/>
      <c r="AF289" s="18"/>
      <c r="AG289" s="18"/>
    </row>
    <row r="290" spans="2:33" s="4" customFormat="1">
      <c r="B290" s="3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37"/>
      <c r="Z290" s="37"/>
      <c r="AA290" s="150"/>
      <c r="AB290" s="150"/>
      <c r="AC290" s="132"/>
      <c r="AE290" s="18"/>
      <c r="AF290" s="18"/>
      <c r="AG290" s="18"/>
    </row>
    <row r="291" spans="2:33" s="4" customFormat="1">
      <c r="B291" s="3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37"/>
      <c r="Z291" s="37"/>
      <c r="AA291" s="150"/>
      <c r="AB291" s="150"/>
      <c r="AC291" s="132"/>
      <c r="AE291" s="18"/>
      <c r="AF291" s="18"/>
      <c r="AG291" s="18"/>
    </row>
    <row r="292" spans="2:33" s="4" customFormat="1">
      <c r="B292" s="3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37"/>
      <c r="Z292" s="37"/>
      <c r="AA292" s="150"/>
      <c r="AB292" s="150"/>
      <c r="AC292" s="132"/>
      <c r="AE292" s="18"/>
      <c r="AF292" s="18"/>
      <c r="AG292" s="18"/>
    </row>
    <row r="293" spans="2:33" s="4" customFormat="1">
      <c r="B293" s="3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37"/>
      <c r="Z293" s="37"/>
      <c r="AA293" s="150"/>
      <c r="AB293" s="150"/>
      <c r="AC293" s="132"/>
      <c r="AE293" s="18"/>
      <c r="AF293" s="18"/>
      <c r="AG293" s="18"/>
    </row>
    <row r="294" spans="2:33" s="4" customFormat="1">
      <c r="B294" s="3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37"/>
      <c r="Z294" s="37"/>
      <c r="AA294" s="150"/>
      <c r="AB294" s="150"/>
      <c r="AC294" s="132"/>
      <c r="AE294" s="18"/>
      <c r="AF294" s="18"/>
      <c r="AG294" s="18"/>
    </row>
    <row r="295" spans="2:33" s="4" customFormat="1">
      <c r="B295" s="3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37"/>
      <c r="Z295" s="37"/>
      <c r="AA295" s="150"/>
      <c r="AB295" s="150"/>
      <c r="AC295" s="132"/>
      <c r="AE295" s="18"/>
      <c r="AF295" s="18"/>
      <c r="AG295" s="18"/>
    </row>
    <row r="296" spans="2:33" s="4" customFormat="1">
      <c r="B296" s="3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37"/>
      <c r="Z296" s="37"/>
      <c r="AA296" s="150"/>
      <c r="AB296" s="150"/>
      <c r="AC296" s="132"/>
      <c r="AE296" s="18"/>
      <c r="AF296" s="18"/>
      <c r="AG296" s="18"/>
    </row>
    <row r="297" spans="2:33" s="4" customFormat="1">
      <c r="B297" s="3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37"/>
      <c r="Z297" s="37"/>
      <c r="AA297" s="150"/>
      <c r="AB297" s="150"/>
      <c r="AC297" s="132"/>
      <c r="AE297" s="18"/>
      <c r="AF297" s="18"/>
      <c r="AG297" s="18"/>
    </row>
    <row r="298" spans="2:33" s="4" customFormat="1">
      <c r="B298" s="3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37"/>
      <c r="Z298" s="37"/>
      <c r="AA298" s="150"/>
      <c r="AB298" s="150"/>
      <c r="AC298" s="132"/>
      <c r="AE298" s="18"/>
      <c r="AF298" s="18"/>
      <c r="AG298" s="18"/>
    </row>
    <row r="299" spans="2:33" s="4" customFormat="1">
      <c r="B299" s="3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37"/>
      <c r="Z299" s="37"/>
      <c r="AA299" s="150"/>
      <c r="AB299" s="150"/>
      <c r="AC299" s="132"/>
      <c r="AE299" s="18"/>
      <c r="AF299" s="18"/>
      <c r="AG299" s="18"/>
    </row>
    <row r="300" spans="2:33" s="4" customFormat="1">
      <c r="B300" s="3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37"/>
      <c r="Z300" s="37"/>
      <c r="AA300" s="150"/>
      <c r="AB300" s="150"/>
      <c r="AC300" s="132"/>
      <c r="AE300" s="18"/>
      <c r="AF300" s="18"/>
      <c r="AG300" s="18"/>
    </row>
    <row r="301" spans="2:33" s="4" customFormat="1">
      <c r="B301" s="3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37"/>
      <c r="Z301" s="37"/>
      <c r="AA301" s="150"/>
      <c r="AB301" s="150"/>
      <c r="AC301" s="132"/>
      <c r="AE301" s="18"/>
      <c r="AF301" s="18"/>
      <c r="AG301" s="18"/>
    </row>
    <row r="302" spans="2:33" s="4" customFormat="1">
      <c r="B302" s="3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37"/>
      <c r="Z302" s="37"/>
      <c r="AA302" s="150"/>
      <c r="AB302" s="150"/>
      <c r="AC302" s="132"/>
      <c r="AE302" s="18"/>
      <c r="AF302" s="18"/>
      <c r="AG302" s="18"/>
    </row>
    <row r="303" spans="2:33" s="4" customFormat="1">
      <c r="B303" s="3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37"/>
      <c r="Z303" s="37"/>
      <c r="AA303" s="150"/>
      <c r="AB303" s="150"/>
      <c r="AC303" s="132"/>
      <c r="AE303" s="18"/>
      <c r="AF303" s="18"/>
      <c r="AG303" s="18"/>
    </row>
    <row r="304" spans="2:33" s="4" customFormat="1">
      <c r="B304" s="3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37"/>
      <c r="Z304" s="37"/>
      <c r="AA304" s="150"/>
      <c r="AB304" s="150"/>
      <c r="AC304" s="132"/>
      <c r="AE304" s="18"/>
      <c r="AF304" s="18"/>
      <c r="AG304" s="18"/>
    </row>
    <row r="305" spans="2:33" s="4" customFormat="1">
      <c r="B305" s="3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37"/>
      <c r="Z305" s="37"/>
      <c r="AA305" s="150"/>
      <c r="AB305" s="150"/>
      <c r="AC305" s="132"/>
      <c r="AE305" s="18"/>
      <c r="AF305" s="18"/>
      <c r="AG305" s="18"/>
    </row>
    <row r="306" spans="2:33" s="4" customFormat="1">
      <c r="B306" s="3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37"/>
      <c r="Z306" s="37"/>
      <c r="AA306" s="150"/>
      <c r="AB306" s="150"/>
      <c r="AC306" s="132"/>
      <c r="AE306" s="18"/>
      <c r="AF306" s="18"/>
      <c r="AG306" s="18"/>
    </row>
    <row r="307" spans="2:33" s="4" customFormat="1">
      <c r="B307" s="3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37"/>
      <c r="Z307" s="37"/>
      <c r="AA307" s="150"/>
      <c r="AB307" s="150"/>
      <c r="AC307" s="132"/>
      <c r="AE307" s="18"/>
      <c r="AF307" s="18"/>
      <c r="AG307" s="18"/>
    </row>
  </sheetData>
  <sortState ref="A10:AL100">
    <sortCondition ref="AC10:AC100"/>
  </sortState>
  <mergeCells count="262">
    <mergeCell ref="A5:B9"/>
    <mergeCell ref="AA307:AB307"/>
    <mergeCell ref="AA302:AB302"/>
    <mergeCell ref="AA303:AB303"/>
    <mergeCell ref="AA304:AB304"/>
    <mergeCell ref="AA305:AB305"/>
    <mergeCell ref="AA306:AB306"/>
    <mergeCell ref="AA297:AB297"/>
    <mergeCell ref="AA298:AB298"/>
    <mergeCell ref="AA299:AB299"/>
    <mergeCell ref="AA300:AB300"/>
    <mergeCell ref="AA301:AB301"/>
    <mergeCell ref="AA292:AB292"/>
    <mergeCell ref="AA293:AB293"/>
    <mergeCell ref="AA294:AB294"/>
    <mergeCell ref="AA295:AB295"/>
    <mergeCell ref="AA296:AB296"/>
    <mergeCell ref="AA287:AB287"/>
    <mergeCell ref="AA288:AB288"/>
    <mergeCell ref="AA289:AB289"/>
    <mergeCell ref="AA290:AB290"/>
    <mergeCell ref="AA291:AB291"/>
    <mergeCell ref="AA282:AB282"/>
    <mergeCell ref="AA283:AB283"/>
    <mergeCell ref="AA284:AB284"/>
    <mergeCell ref="AA285:AB285"/>
    <mergeCell ref="AA286:AB286"/>
    <mergeCell ref="AA277:AB277"/>
    <mergeCell ref="AA278:AB278"/>
    <mergeCell ref="AA279:AB279"/>
    <mergeCell ref="AA280:AB280"/>
    <mergeCell ref="AA281:AB281"/>
    <mergeCell ref="AA272:AB272"/>
    <mergeCell ref="AA273:AB273"/>
    <mergeCell ref="AA274:AB274"/>
    <mergeCell ref="AA275:AB275"/>
    <mergeCell ref="AA276:AB276"/>
    <mergeCell ref="AA267:AB267"/>
    <mergeCell ref="AA268:AB268"/>
    <mergeCell ref="AA269:AB269"/>
    <mergeCell ref="AA270:AB270"/>
    <mergeCell ref="AA271:AB271"/>
    <mergeCell ref="AA262:AB262"/>
    <mergeCell ref="AA263:AB263"/>
    <mergeCell ref="AA264:AB264"/>
    <mergeCell ref="AA265:AB265"/>
    <mergeCell ref="AA266:AB266"/>
    <mergeCell ref="AA257:AB257"/>
    <mergeCell ref="AA258:AB258"/>
    <mergeCell ref="AA259:AB259"/>
    <mergeCell ref="AA260:AB260"/>
    <mergeCell ref="AA261:AB261"/>
    <mergeCell ref="AA252:AB252"/>
    <mergeCell ref="AA253:AB253"/>
    <mergeCell ref="AA254:AB254"/>
    <mergeCell ref="AA255:AB255"/>
    <mergeCell ref="AA256:AB256"/>
    <mergeCell ref="AA247:AB247"/>
    <mergeCell ref="AA248:AB248"/>
    <mergeCell ref="AA249:AB249"/>
    <mergeCell ref="AA250:AB250"/>
    <mergeCell ref="AA251:AB251"/>
    <mergeCell ref="AA242:AB242"/>
    <mergeCell ref="AA243:AB243"/>
    <mergeCell ref="AA244:AB244"/>
    <mergeCell ref="AA245:AB245"/>
    <mergeCell ref="AA246:AB246"/>
    <mergeCell ref="AA237:AB237"/>
    <mergeCell ref="AA238:AB238"/>
    <mergeCell ref="AA239:AB239"/>
    <mergeCell ref="AA240:AB240"/>
    <mergeCell ref="AA241:AB241"/>
    <mergeCell ref="AA232:AB232"/>
    <mergeCell ref="AA233:AB233"/>
    <mergeCell ref="AA234:AB234"/>
    <mergeCell ref="AA235:AB235"/>
    <mergeCell ref="AA236:AB236"/>
    <mergeCell ref="AA227:AB227"/>
    <mergeCell ref="AA228:AB228"/>
    <mergeCell ref="AA229:AB229"/>
    <mergeCell ref="AA230:AB230"/>
    <mergeCell ref="AA231:AB231"/>
    <mergeCell ref="AA222:AB222"/>
    <mergeCell ref="AA223:AB223"/>
    <mergeCell ref="AA224:AB224"/>
    <mergeCell ref="AA225:AB225"/>
    <mergeCell ref="AA226:AB226"/>
    <mergeCell ref="AA217:AB217"/>
    <mergeCell ref="AA218:AB218"/>
    <mergeCell ref="AA219:AB219"/>
    <mergeCell ref="AA220:AB220"/>
    <mergeCell ref="AA221:AB221"/>
    <mergeCell ref="AA212:AB212"/>
    <mergeCell ref="AA213:AB213"/>
    <mergeCell ref="AA214:AB214"/>
    <mergeCell ref="AA215:AB215"/>
    <mergeCell ref="AA216:AB216"/>
    <mergeCell ref="AA207:AB207"/>
    <mergeCell ref="AA208:AB208"/>
    <mergeCell ref="AA209:AB209"/>
    <mergeCell ref="AA210:AB210"/>
    <mergeCell ref="AA211:AB211"/>
    <mergeCell ref="AA202:AB202"/>
    <mergeCell ref="AA203:AB203"/>
    <mergeCell ref="AA204:AB204"/>
    <mergeCell ref="AA205:AB205"/>
    <mergeCell ref="AA206:AB206"/>
    <mergeCell ref="AA197:AB197"/>
    <mergeCell ref="AA198:AB198"/>
    <mergeCell ref="AA199:AB199"/>
    <mergeCell ref="AA200:AB200"/>
    <mergeCell ref="AA201:AB201"/>
    <mergeCell ref="AA192:AB192"/>
    <mergeCell ref="AA193:AB193"/>
    <mergeCell ref="AA194:AB194"/>
    <mergeCell ref="AA195:AB195"/>
    <mergeCell ref="AA196:AB196"/>
    <mergeCell ref="AA187:AB187"/>
    <mergeCell ref="AA188:AB188"/>
    <mergeCell ref="AA189:AB189"/>
    <mergeCell ref="AA190:AB190"/>
    <mergeCell ref="AA191:AB191"/>
    <mergeCell ref="AA182:AB182"/>
    <mergeCell ref="AA183:AB183"/>
    <mergeCell ref="AA184:AB184"/>
    <mergeCell ref="AA185:AB185"/>
    <mergeCell ref="AA186:AB186"/>
    <mergeCell ref="AA177:AB177"/>
    <mergeCell ref="AA178:AB178"/>
    <mergeCell ref="AA179:AB179"/>
    <mergeCell ref="AA180:AB180"/>
    <mergeCell ref="AA181:AB181"/>
    <mergeCell ref="AA172:AB172"/>
    <mergeCell ref="AA173:AB173"/>
    <mergeCell ref="AA174:AB174"/>
    <mergeCell ref="AA175:AB175"/>
    <mergeCell ref="AA176:AB176"/>
    <mergeCell ref="AA167:AB167"/>
    <mergeCell ref="AA168:AB168"/>
    <mergeCell ref="AA169:AB169"/>
    <mergeCell ref="AA170:AB170"/>
    <mergeCell ref="AA171:AB171"/>
    <mergeCell ref="AA162:AB162"/>
    <mergeCell ref="AA163:AB163"/>
    <mergeCell ref="AA164:AB164"/>
    <mergeCell ref="AA165:AB165"/>
    <mergeCell ref="AA166:AB166"/>
    <mergeCell ref="AA157:AB157"/>
    <mergeCell ref="AA158:AB158"/>
    <mergeCell ref="AA159:AB159"/>
    <mergeCell ref="AA160:AB160"/>
    <mergeCell ref="AA161:AB161"/>
    <mergeCell ref="AA152:AB152"/>
    <mergeCell ref="AA153:AB153"/>
    <mergeCell ref="AA154:AB154"/>
    <mergeCell ref="AA155:AB155"/>
    <mergeCell ref="AA156:AB156"/>
    <mergeCell ref="AA147:AB147"/>
    <mergeCell ref="AA148:AB148"/>
    <mergeCell ref="AA149:AB149"/>
    <mergeCell ref="AA150:AB150"/>
    <mergeCell ref="AA151:AB151"/>
    <mergeCell ref="AA142:AB142"/>
    <mergeCell ref="AA143:AB143"/>
    <mergeCell ref="AA144:AB144"/>
    <mergeCell ref="AA145:AB145"/>
    <mergeCell ref="AA146:AB146"/>
    <mergeCell ref="AA137:AB137"/>
    <mergeCell ref="AA138:AB138"/>
    <mergeCell ref="AA139:AB139"/>
    <mergeCell ref="AA140:AB140"/>
    <mergeCell ref="AA141:AB141"/>
    <mergeCell ref="AA132:AB132"/>
    <mergeCell ref="AA133:AB133"/>
    <mergeCell ref="AA134:AB134"/>
    <mergeCell ref="AA135:AB135"/>
    <mergeCell ref="AA136:AB136"/>
    <mergeCell ref="AA127:AB127"/>
    <mergeCell ref="AA128:AB128"/>
    <mergeCell ref="AA129:AB129"/>
    <mergeCell ref="AA130:AB130"/>
    <mergeCell ref="AA131:AB131"/>
    <mergeCell ref="AA122:AB122"/>
    <mergeCell ref="AA123:AB123"/>
    <mergeCell ref="AA124:AB124"/>
    <mergeCell ref="AA125:AB125"/>
    <mergeCell ref="AA126:AB126"/>
    <mergeCell ref="AA117:AB117"/>
    <mergeCell ref="AA118:AB118"/>
    <mergeCell ref="AA119:AB119"/>
    <mergeCell ref="AA120:AB120"/>
    <mergeCell ref="AA121:AB121"/>
    <mergeCell ref="AA112:AB112"/>
    <mergeCell ref="AA113:AB113"/>
    <mergeCell ref="AA114:AB114"/>
    <mergeCell ref="AA115:AB115"/>
    <mergeCell ref="AA116:AB116"/>
    <mergeCell ref="AA107:AB107"/>
    <mergeCell ref="AA108:AB108"/>
    <mergeCell ref="AA109:AB109"/>
    <mergeCell ref="AA110:AB110"/>
    <mergeCell ref="AA111:AB111"/>
    <mergeCell ref="AA102:AB102"/>
    <mergeCell ref="AA103:AB103"/>
    <mergeCell ref="AA104:AB104"/>
    <mergeCell ref="AA105:AB105"/>
    <mergeCell ref="AA106:AB106"/>
    <mergeCell ref="AA101:AB101"/>
    <mergeCell ref="AA5:AB9"/>
    <mergeCell ref="S5:X6"/>
    <mergeCell ref="M8:M9"/>
    <mergeCell ref="N8:N9"/>
    <mergeCell ref="U7:U9"/>
    <mergeCell ref="V7:V9"/>
    <mergeCell ref="W7:W9"/>
    <mergeCell ref="X7:X9"/>
    <mergeCell ref="Y7:Y9"/>
    <mergeCell ref="Z7:Z9"/>
    <mergeCell ref="O7:O9"/>
    <mergeCell ref="H7:H9"/>
    <mergeCell ref="R7:R9"/>
    <mergeCell ref="S7:S9"/>
    <mergeCell ref="T7:T9"/>
    <mergeCell ref="Y5:Z6"/>
    <mergeCell ref="P7:P9"/>
    <mergeCell ref="Q7:Q9"/>
    <mergeCell ref="C5:C9"/>
    <mergeCell ref="D5:D9"/>
    <mergeCell ref="E5:N5"/>
    <mergeCell ref="O5:R5"/>
    <mergeCell ref="I7:I9"/>
    <mergeCell ref="J7:J9"/>
    <mergeCell ref="K7:L7"/>
    <mergeCell ref="M7:N7"/>
    <mergeCell ref="E6:J6"/>
    <mergeCell ref="K6:N6"/>
    <mergeCell ref="O6:P6"/>
    <mergeCell ref="Q6:R6"/>
    <mergeCell ref="E7:E9"/>
    <mergeCell ref="F7:F9"/>
    <mergeCell ref="G7:G9"/>
    <mergeCell ref="K8:K9"/>
    <mergeCell ref="L8:L9"/>
    <mergeCell ref="A1:AB1"/>
    <mergeCell ref="A2:D2"/>
    <mergeCell ref="A3:D3"/>
    <mergeCell ref="A4:D4"/>
    <mergeCell ref="E2:M2"/>
    <mergeCell ref="N2:P2"/>
    <mergeCell ref="Q2:V2"/>
    <mergeCell ref="W2:Z2"/>
    <mergeCell ref="AA2:AB2"/>
    <mergeCell ref="AA4:AB4"/>
    <mergeCell ref="E3:M3"/>
    <mergeCell ref="N3:P3"/>
    <mergeCell ref="Q3:V3"/>
    <mergeCell ref="W3:Z3"/>
    <mergeCell ref="AA3:AB3"/>
    <mergeCell ref="E4:M4"/>
    <mergeCell ref="N4:P4"/>
    <mergeCell ref="Q4:V4"/>
    <mergeCell ref="W4:Z4"/>
  </mergeCells>
  <printOptions horizontalCentered="1" verticalCentered="1"/>
  <pageMargins left="0.59055118110236227" right="0.59055118110236227" top="0.78740157480314965" bottom="0.59055118110236227" header="0" footer="0"/>
  <pageSetup paperSize="9" scale="97" orientation="landscape" r:id="rId1"/>
  <rowBreaks count="3" manualBreakCount="3">
    <brk id="34" max="27" man="1"/>
    <brk id="59" max="27" man="1"/>
    <brk id="84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358"/>
  <sheetViews>
    <sheetView view="pageBreakPreview" zoomScale="70" zoomScaleSheetLayoutView="70" workbookViewId="0">
      <selection activeCell="AA62" sqref="AA62"/>
    </sheetView>
  </sheetViews>
  <sheetFormatPr defaultRowHeight="11.25"/>
  <cols>
    <col min="1" max="1" width="7.7109375" style="33" bestFit="1" customWidth="1"/>
    <col min="2" max="2" width="6.5703125" style="22" bestFit="1" customWidth="1"/>
    <col min="3" max="5" width="9.140625" style="22"/>
    <col min="6" max="7" width="9.140625" style="22" customWidth="1"/>
    <col min="8" max="8" width="15.5703125" style="46" bestFit="1" customWidth="1"/>
    <col min="9" max="9" width="15.5703125" style="22" bestFit="1" customWidth="1"/>
    <col min="10" max="17" width="9.140625" style="22" customWidth="1"/>
    <col min="18" max="18" width="18.28515625" style="22" customWidth="1"/>
    <col min="19" max="16384" width="9.140625" style="22"/>
  </cols>
  <sheetData>
    <row r="1" spans="1:6" ht="23.25" thickBot="1">
      <c r="A1" s="179" t="s">
        <v>49</v>
      </c>
      <c r="B1" s="180"/>
      <c r="C1" s="74" t="s">
        <v>50</v>
      </c>
      <c r="D1" s="75" t="s">
        <v>51</v>
      </c>
      <c r="E1" s="76" t="s">
        <v>52</v>
      </c>
      <c r="F1" s="21">
        <f>AVERAGE(C2:C47)</f>
        <v>0.91304347826086985</v>
      </c>
    </row>
    <row r="2" spans="1:6" ht="15">
      <c r="A2" s="69">
        <v>639</v>
      </c>
      <c r="B2" s="70" t="s">
        <v>180</v>
      </c>
      <c r="C2" s="71">
        <v>0</v>
      </c>
      <c r="D2" s="72">
        <f t="shared" ref="D2:D47" si="0">C2-$F$1</f>
        <v>-0.91304347826086985</v>
      </c>
      <c r="E2" s="73">
        <f>D2</f>
        <v>-0.91304347826086985</v>
      </c>
    </row>
    <row r="3" spans="1:6" ht="15">
      <c r="A3" s="58">
        <v>641</v>
      </c>
      <c r="B3" s="59" t="s">
        <v>180</v>
      </c>
      <c r="C3" s="60">
        <v>0.60000000000000009</v>
      </c>
      <c r="D3" s="61">
        <f t="shared" si="0"/>
        <v>-0.31304347826086976</v>
      </c>
      <c r="E3" s="62">
        <f>D3+E2</f>
        <v>-1.2260869565217396</v>
      </c>
    </row>
    <row r="4" spans="1:6" ht="15">
      <c r="A4" s="58">
        <v>643</v>
      </c>
      <c r="B4" s="59" t="s">
        <v>181</v>
      </c>
      <c r="C4" s="63">
        <v>1.8000000000000003</v>
      </c>
      <c r="D4" s="61">
        <f t="shared" si="0"/>
        <v>0.88695652173913042</v>
      </c>
      <c r="E4" s="62">
        <f t="shared" ref="E4:E17" si="1">D4+E3</f>
        <v>-0.33913043478260918</v>
      </c>
    </row>
    <row r="5" spans="1:6" ht="15">
      <c r="A5" s="58">
        <v>645</v>
      </c>
      <c r="B5" s="59" t="s">
        <v>181</v>
      </c>
      <c r="C5" s="63">
        <v>1.4</v>
      </c>
      <c r="D5" s="61">
        <f t="shared" si="0"/>
        <v>0.48695652173913007</v>
      </c>
      <c r="E5" s="62">
        <f t="shared" si="1"/>
        <v>0.14782608695652089</v>
      </c>
    </row>
    <row r="6" spans="1:6" ht="15">
      <c r="A6" s="58">
        <v>647</v>
      </c>
      <c r="B6" s="59" t="s">
        <v>181</v>
      </c>
      <c r="C6" s="63">
        <v>0.2</v>
      </c>
      <c r="D6" s="61">
        <f t="shared" si="0"/>
        <v>-0.71304347826086989</v>
      </c>
      <c r="E6" s="62">
        <f t="shared" si="1"/>
        <v>-0.565217391304349</v>
      </c>
    </row>
    <row r="7" spans="1:6" ht="15">
      <c r="A7" s="58">
        <v>649</v>
      </c>
      <c r="B7" s="59" t="s">
        <v>181</v>
      </c>
      <c r="C7" s="63">
        <v>1.4</v>
      </c>
      <c r="D7" s="61">
        <f t="shared" si="0"/>
        <v>0.48695652173913007</v>
      </c>
      <c r="E7" s="62">
        <f t="shared" si="1"/>
        <v>-7.8260869565218938E-2</v>
      </c>
    </row>
    <row r="8" spans="1:6" ht="15">
      <c r="A8" s="58">
        <v>651</v>
      </c>
      <c r="B8" s="59" t="s">
        <v>181</v>
      </c>
      <c r="C8" s="63">
        <v>0.4</v>
      </c>
      <c r="D8" s="61">
        <f t="shared" si="0"/>
        <v>-0.51304347826086982</v>
      </c>
      <c r="E8" s="62">
        <f t="shared" si="1"/>
        <v>-0.59130434782608876</v>
      </c>
    </row>
    <row r="9" spans="1:6" ht="15">
      <c r="A9" s="58">
        <v>653</v>
      </c>
      <c r="B9" s="59" t="s">
        <v>181</v>
      </c>
      <c r="C9" s="63">
        <v>0.8</v>
      </c>
      <c r="D9" s="61">
        <f t="shared" si="0"/>
        <v>-0.1130434782608698</v>
      </c>
      <c r="E9" s="62">
        <f t="shared" si="1"/>
        <v>-0.70434782608695856</v>
      </c>
    </row>
    <row r="10" spans="1:6" ht="15">
      <c r="A10" s="58">
        <v>655</v>
      </c>
      <c r="B10" s="59" t="s">
        <v>181</v>
      </c>
      <c r="C10" s="63">
        <v>1</v>
      </c>
      <c r="D10" s="61">
        <f t="shared" si="0"/>
        <v>8.6956521739130155E-2</v>
      </c>
      <c r="E10" s="62">
        <f t="shared" si="1"/>
        <v>-0.61739130434782841</v>
      </c>
    </row>
    <row r="11" spans="1:6" ht="15">
      <c r="A11" s="58">
        <v>657</v>
      </c>
      <c r="B11" s="59" t="s">
        <v>181</v>
      </c>
      <c r="C11" s="63">
        <v>1.6</v>
      </c>
      <c r="D11" s="61">
        <f t="shared" si="0"/>
        <v>0.68695652173913024</v>
      </c>
      <c r="E11" s="62">
        <f t="shared" si="1"/>
        <v>6.9565217391301837E-2</v>
      </c>
    </row>
    <row r="12" spans="1:6" ht="15">
      <c r="A12" s="58">
        <v>659</v>
      </c>
      <c r="B12" s="59" t="s">
        <v>181</v>
      </c>
      <c r="C12" s="63">
        <v>0.2</v>
      </c>
      <c r="D12" s="61">
        <f t="shared" si="0"/>
        <v>-0.71304347826086989</v>
      </c>
      <c r="E12" s="62">
        <f t="shared" si="1"/>
        <v>-0.64347826086956805</v>
      </c>
    </row>
    <row r="13" spans="1:6" ht="15">
      <c r="A13" s="58">
        <v>661</v>
      </c>
      <c r="B13" s="59" t="s">
        <v>181</v>
      </c>
      <c r="C13" s="63">
        <v>1.6</v>
      </c>
      <c r="D13" s="61">
        <f t="shared" si="0"/>
        <v>0.68695652173913024</v>
      </c>
      <c r="E13" s="62">
        <f t="shared" si="1"/>
        <v>4.3478260869562191E-2</v>
      </c>
    </row>
    <row r="14" spans="1:6" ht="15">
      <c r="A14" s="58">
        <v>663</v>
      </c>
      <c r="B14" s="59" t="s">
        <v>181</v>
      </c>
      <c r="C14" s="63">
        <v>0.6</v>
      </c>
      <c r="D14" s="61">
        <f t="shared" si="0"/>
        <v>-0.31304347826086987</v>
      </c>
      <c r="E14" s="62">
        <f t="shared" si="1"/>
        <v>-0.26956521739130768</v>
      </c>
    </row>
    <row r="15" spans="1:6" ht="15">
      <c r="A15" s="58">
        <v>665</v>
      </c>
      <c r="B15" s="59" t="s">
        <v>181</v>
      </c>
      <c r="C15" s="63">
        <v>0.8</v>
      </c>
      <c r="D15" s="61">
        <f t="shared" si="0"/>
        <v>-0.1130434782608698</v>
      </c>
      <c r="E15" s="62">
        <f t="shared" si="1"/>
        <v>-0.38260869565217748</v>
      </c>
    </row>
    <row r="16" spans="1:6" ht="15">
      <c r="A16" s="58">
        <v>667</v>
      </c>
      <c r="B16" s="59" t="s">
        <v>180</v>
      </c>
      <c r="C16" s="63">
        <v>1</v>
      </c>
      <c r="D16" s="61">
        <f t="shared" si="0"/>
        <v>8.6956521739130155E-2</v>
      </c>
      <c r="E16" s="62">
        <f t="shared" si="1"/>
        <v>-0.29565217391304732</v>
      </c>
    </row>
    <row r="17" spans="1:5" ht="15">
      <c r="A17" s="58">
        <v>669</v>
      </c>
      <c r="B17" s="59" t="s">
        <v>181</v>
      </c>
      <c r="C17" s="63">
        <v>1.6</v>
      </c>
      <c r="D17" s="61">
        <f t="shared" si="0"/>
        <v>0.68695652173913024</v>
      </c>
      <c r="E17" s="62">
        <f t="shared" si="1"/>
        <v>0.39130434782608292</v>
      </c>
    </row>
    <row r="18" spans="1:5" ht="15">
      <c r="A18" s="58">
        <v>671</v>
      </c>
      <c r="B18" s="59" t="s">
        <v>181</v>
      </c>
      <c r="C18" s="63">
        <v>0.8</v>
      </c>
      <c r="D18" s="61">
        <f t="shared" si="0"/>
        <v>-0.1130434782608698</v>
      </c>
      <c r="E18" s="62">
        <f t="shared" ref="E18:E47" si="2">D18+E17</f>
        <v>0.27826086956521312</v>
      </c>
    </row>
    <row r="19" spans="1:5" ht="15">
      <c r="A19" s="58">
        <v>673</v>
      </c>
      <c r="B19" s="59" t="s">
        <v>181</v>
      </c>
      <c r="C19" s="63">
        <v>0.2</v>
      </c>
      <c r="D19" s="61">
        <f t="shared" si="0"/>
        <v>-0.71304347826086989</v>
      </c>
      <c r="E19" s="62">
        <f t="shared" si="2"/>
        <v>-0.43478260869565677</v>
      </c>
    </row>
    <row r="20" spans="1:5" ht="15">
      <c r="A20" s="58">
        <v>675</v>
      </c>
      <c r="B20" s="59" t="s">
        <v>181</v>
      </c>
      <c r="C20" s="63">
        <v>1</v>
      </c>
      <c r="D20" s="61">
        <f t="shared" si="0"/>
        <v>8.6956521739130155E-2</v>
      </c>
      <c r="E20" s="62">
        <f t="shared" si="2"/>
        <v>-0.34782608695652661</v>
      </c>
    </row>
    <row r="21" spans="1:5" ht="15">
      <c r="A21" s="58">
        <v>677</v>
      </c>
      <c r="B21" s="59" t="s">
        <v>181</v>
      </c>
      <c r="C21" s="63">
        <v>0.2</v>
      </c>
      <c r="D21" s="61">
        <f t="shared" si="0"/>
        <v>-0.71304347826086989</v>
      </c>
      <c r="E21" s="62">
        <f t="shared" si="2"/>
        <v>-1.0608695652173965</v>
      </c>
    </row>
    <row r="22" spans="1:5" ht="15">
      <c r="A22" s="58">
        <v>679</v>
      </c>
      <c r="B22" s="59" t="s">
        <v>181</v>
      </c>
      <c r="C22" s="63">
        <v>1.6</v>
      </c>
      <c r="D22" s="61">
        <f t="shared" si="0"/>
        <v>0.68695652173913024</v>
      </c>
      <c r="E22" s="62">
        <f t="shared" si="2"/>
        <v>-0.37391304347826626</v>
      </c>
    </row>
    <row r="23" spans="1:5" ht="15">
      <c r="A23" s="58">
        <v>681</v>
      </c>
      <c r="B23" s="59" t="s">
        <v>181</v>
      </c>
      <c r="C23" s="63">
        <v>1.1000000000000001</v>
      </c>
      <c r="D23" s="61">
        <f t="shared" si="0"/>
        <v>0.18695652173913024</v>
      </c>
      <c r="E23" s="62">
        <f t="shared" si="2"/>
        <v>-0.18695652173913602</v>
      </c>
    </row>
    <row r="24" spans="1:5" ht="15">
      <c r="A24" s="58">
        <v>683</v>
      </c>
      <c r="B24" s="59" t="s">
        <v>182</v>
      </c>
      <c r="C24" s="63">
        <v>1.6</v>
      </c>
      <c r="D24" s="61">
        <f t="shared" si="0"/>
        <v>0.68695652173913024</v>
      </c>
      <c r="E24" s="62">
        <f t="shared" si="2"/>
        <v>0.49999999999999423</v>
      </c>
    </row>
    <row r="25" spans="1:5" ht="15">
      <c r="A25" s="58">
        <v>685</v>
      </c>
      <c r="B25" s="59" t="s">
        <v>182</v>
      </c>
      <c r="C25" s="63">
        <v>0</v>
      </c>
      <c r="D25" s="61">
        <f t="shared" si="0"/>
        <v>-0.91304347826086985</v>
      </c>
      <c r="E25" s="62">
        <f t="shared" si="2"/>
        <v>-0.41304347826087562</v>
      </c>
    </row>
    <row r="26" spans="1:5" ht="15">
      <c r="A26" s="58">
        <v>687</v>
      </c>
      <c r="B26" s="59" t="s">
        <v>182</v>
      </c>
      <c r="C26" s="63">
        <v>1.1000000000000001</v>
      </c>
      <c r="D26" s="61">
        <f t="shared" si="0"/>
        <v>0.18695652173913024</v>
      </c>
      <c r="E26" s="62">
        <f t="shared" si="2"/>
        <v>-0.22608695652174537</v>
      </c>
    </row>
    <row r="27" spans="1:5" ht="15">
      <c r="A27" s="58">
        <v>689</v>
      </c>
      <c r="B27" s="59" t="s">
        <v>182</v>
      </c>
      <c r="C27" s="63">
        <v>0.2</v>
      </c>
      <c r="D27" s="61">
        <f t="shared" si="0"/>
        <v>-0.71304347826086989</v>
      </c>
      <c r="E27" s="62">
        <f t="shared" si="2"/>
        <v>-0.93913043478261526</v>
      </c>
    </row>
    <row r="28" spans="1:5" ht="15">
      <c r="A28" s="58">
        <v>691</v>
      </c>
      <c r="B28" s="59" t="s">
        <v>182</v>
      </c>
      <c r="C28" s="63">
        <v>0.8</v>
      </c>
      <c r="D28" s="61">
        <f t="shared" si="0"/>
        <v>-0.1130434782608698</v>
      </c>
      <c r="E28" s="62">
        <f t="shared" si="2"/>
        <v>-1.0521739130434851</v>
      </c>
    </row>
    <row r="29" spans="1:5" ht="15">
      <c r="A29" s="58">
        <v>693</v>
      </c>
      <c r="B29" s="59" t="s">
        <v>181</v>
      </c>
      <c r="C29" s="63">
        <v>1.8000000000000003</v>
      </c>
      <c r="D29" s="61">
        <f t="shared" si="0"/>
        <v>0.88695652173913042</v>
      </c>
      <c r="E29" s="62">
        <f t="shared" si="2"/>
        <v>-0.16521739130435464</v>
      </c>
    </row>
    <row r="30" spans="1:5" ht="15">
      <c r="A30" s="58">
        <v>695</v>
      </c>
      <c r="B30" s="59" t="s">
        <v>181</v>
      </c>
      <c r="C30" s="63">
        <v>1</v>
      </c>
      <c r="D30" s="61">
        <f t="shared" si="0"/>
        <v>8.6956521739130155E-2</v>
      </c>
      <c r="E30" s="62">
        <f t="shared" si="2"/>
        <v>-7.8260869565224489E-2</v>
      </c>
    </row>
    <row r="31" spans="1:5" ht="15">
      <c r="A31" s="58">
        <v>697</v>
      </c>
      <c r="B31" s="59" t="s">
        <v>180</v>
      </c>
      <c r="C31" s="63">
        <v>0.6</v>
      </c>
      <c r="D31" s="61">
        <f t="shared" si="0"/>
        <v>-0.31304347826086987</v>
      </c>
      <c r="E31" s="62">
        <f t="shared" si="2"/>
        <v>-0.39130434782609436</v>
      </c>
    </row>
    <row r="32" spans="1:5" ht="15">
      <c r="A32" s="58">
        <v>699</v>
      </c>
      <c r="B32" s="59" t="s">
        <v>180</v>
      </c>
      <c r="C32" s="63">
        <v>1.6</v>
      </c>
      <c r="D32" s="61">
        <f t="shared" si="0"/>
        <v>0.68695652173913024</v>
      </c>
      <c r="E32" s="62">
        <f t="shared" si="2"/>
        <v>0.29565217391303589</v>
      </c>
    </row>
    <row r="33" spans="1:8" ht="15">
      <c r="A33" s="58">
        <v>701</v>
      </c>
      <c r="B33" s="59" t="s">
        <v>180</v>
      </c>
      <c r="C33" s="63">
        <v>1.6</v>
      </c>
      <c r="D33" s="61">
        <f t="shared" si="0"/>
        <v>0.68695652173913024</v>
      </c>
      <c r="E33" s="62">
        <f t="shared" si="2"/>
        <v>0.98260869565216613</v>
      </c>
    </row>
    <row r="34" spans="1:8" ht="15">
      <c r="A34" s="58">
        <v>703</v>
      </c>
      <c r="B34" s="59" t="s">
        <v>180</v>
      </c>
      <c r="C34" s="63">
        <v>1.6</v>
      </c>
      <c r="D34" s="61">
        <f t="shared" si="0"/>
        <v>0.68695652173913024</v>
      </c>
      <c r="E34" s="62">
        <f t="shared" si="2"/>
        <v>1.6695652173912965</v>
      </c>
    </row>
    <row r="35" spans="1:8" ht="15">
      <c r="A35" s="58">
        <v>705</v>
      </c>
      <c r="B35" s="59" t="s">
        <v>180</v>
      </c>
      <c r="C35" s="63">
        <v>1.8000000000000003</v>
      </c>
      <c r="D35" s="61">
        <f t="shared" si="0"/>
        <v>0.88695652173913042</v>
      </c>
      <c r="E35" s="62">
        <f t="shared" si="2"/>
        <v>2.5565217391304271</v>
      </c>
    </row>
    <row r="36" spans="1:8" ht="15">
      <c r="A36" s="58">
        <v>707</v>
      </c>
      <c r="B36" s="59" t="s">
        <v>183</v>
      </c>
      <c r="C36" s="63">
        <v>0.8</v>
      </c>
      <c r="D36" s="61">
        <f t="shared" si="0"/>
        <v>-0.1130434782608698</v>
      </c>
      <c r="E36" s="62">
        <f t="shared" si="2"/>
        <v>2.4434782608695573</v>
      </c>
    </row>
    <row r="37" spans="1:8" ht="15">
      <c r="A37" s="58">
        <v>709</v>
      </c>
      <c r="B37" s="59" t="s">
        <v>183</v>
      </c>
      <c r="C37" s="63">
        <v>0.2</v>
      </c>
      <c r="D37" s="61">
        <f t="shared" si="0"/>
        <v>-0.71304347826086989</v>
      </c>
      <c r="E37" s="62">
        <f t="shared" si="2"/>
        <v>1.7304347826086874</v>
      </c>
    </row>
    <row r="38" spans="1:8" ht="15">
      <c r="A38" s="58">
        <v>711</v>
      </c>
      <c r="B38" s="59" t="s">
        <v>184</v>
      </c>
      <c r="C38" s="63">
        <v>0.8</v>
      </c>
      <c r="D38" s="61">
        <f t="shared" si="0"/>
        <v>-0.1130434782608698</v>
      </c>
      <c r="E38" s="62">
        <f t="shared" si="2"/>
        <v>1.6173913043478176</v>
      </c>
    </row>
    <row r="39" spans="1:8" ht="15">
      <c r="A39" s="58">
        <v>713</v>
      </c>
      <c r="B39" s="59" t="s">
        <v>184</v>
      </c>
      <c r="C39" s="63">
        <v>1</v>
      </c>
      <c r="D39" s="61">
        <f t="shared" si="0"/>
        <v>8.6956521739130155E-2</v>
      </c>
      <c r="E39" s="62">
        <f t="shared" si="2"/>
        <v>1.7043478260869478</v>
      </c>
    </row>
    <row r="40" spans="1:8" ht="15">
      <c r="A40" s="58">
        <v>715</v>
      </c>
      <c r="B40" s="59" t="s">
        <v>184</v>
      </c>
      <c r="C40" s="63">
        <v>0.2</v>
      </c>
      <c r="D40" s="61">
        <f t="shared" si="0"/>
        <v>-0.71304347826086989</v>
      </c>
      <c r="E40" s="62">
        <f t="shared" si="2"/>
        <v>0.9913043478260779</v>
      </c>
    </row>
    <row r="41" spans="1:8" ht="15">
      <c r="A41" s="58">
        <v>717</v>
      </c>
      <c r="B41" s="59" t="s">
        <v>184</v>
      </c>
      <c r="C41" s="63">
        <v>1.2000000000000002</v>
      </c>
      <c r="D41" s="61">
        <f t="shared" si="0"/>
        <v>0.28695652173913033</v>
      </c>
      <c r="E41" s="62">
        <f t="shared" si="2"/>
        <v>1.2782608695652082</v>
      </c>
    </row>
    <row r="42" spans="1:8" ht="15">
      <c r="A42" s="58">
        <v>719</v>
      </c>
      <c r="B42" s="59" t="s">
        <v>184</v>
      </c>
      <c r="C42" s="63">
        <v>1.2</v>
      </c>
      <c r="D42" s="61">
        <f t="shared" si="0"/>
        <v>0.28695652173913011</v>
      </c>
      <c r="E42" s="62">
        <f t="shared" si="2"/>
        <v>1.5652173913043383</v>
      </c>
    </row>
    <row r="43" spans="1:8" ht="15">
      <c r="A43" s="58">
        <v>721</v>
      </c>
      <c r="B43" s="59" t="s">
        <v>184</v>
      </c>
      <c r="C43" s="63">
        <v>1</v>
      </c>
      <c r="D43" s="61">
        <f t="shared" si="0"/>
        <v>8.6956521739130155E-2</v>
      </c>
      <c r="E43" s="62">
        <f t="shared" si="2"/>
        <v>1.6521739130434685</v>
      </c>
    </row>
    <row r="44" spans="1:8" ht="15">
      <c r="A44" s="58">
        <v>723</v>
      </c>
      <c r="B44" s="59" t="s">
        <v>183</v>
      </c>
      <c r="C44" s="63">
        <v>0.2</v>
      </c>
      <c r="D44" s="61">
        <f t="shared" si="0"/>
        <v>-0.71304347826086989</v>
      </c>
      <c r="E44" s="62">
        <f t="shared" si="2"/>
        <v>0.93913043478259861</v>
      </c>
    </row>
    <row r="45" spans="1:8" ht="15">
      <c r="A45" s="58">
        <v>725</v>
      </c>
      <c r="B45" s="59" t="s">
        <v>180</v>
      </c>
      <c r="C45" s="63">
        <v>0.2</v>
      </c>
      <c r="D45" s="61">
        <f t="shared" si="0"/>
        <v>-0.71304347826086989</v>
      </c>
      <c r="E45" s="62">
        <f t="shared" si="2"/>
        <v>0.22608695652172872</v>
      </c>
    </row>
    <row r="46" spans="1:8" ht="15">
      <c r="A46" s="58">
        <v>727</v>
      </c>
      <c r="B46" s="59" t="s">
        <v>180</v>
      </c>
      <c r="C46" s="63">
        <v>0.8</v>
      </c>
      <c r="D46" s="61">
        <f t="shared" si="0"/>
        <v>-0.1130434782608698</v>
      </c>
      <c r="E46" s="62">
        <f t="shared" si="2"/>
        <v>0.11304347826085892</v>
      </c>
    </row>
    <row r="47" spans="1:8" ht="15.75" thickBot="1">
      <c r="A47" s="64">
        <v>729</v>
      </c>
      <c r="B47" s="65" t="s">
        <v>180</v>
      </c>
      <c r="C47" s="66">
        <v>0.8</v>
      </c>
      <c r="D47" s="67">
        <f t="shared" si="0"/>
        <v>-0.1130434782608698</v>
      </c>
      <c r="E47" s="68">
        <f t="shared" si="2"/>
        <v>-1.0880185641326534E-14</v>
      </c>
    </row>
    <row r="48" spans="1:8" ht="15" customHeight="1">
      <c r="A48" s="122"/>
      <c r="B48" s="123" t="s">
        <v>53</v>
      </c>
      <c r="C48" s="124">
        <f>AVERAGE(C2:C47)</f>
        <v>0.91304347826086985</v>
      </c>
      <c r="D48" s="19"/>
      <c r="E48" s="19"/>
      <c r="H48" s="22"/>
    </row>
    <row r="49" spans="1:18" ht="15" customHeight="1">
      <c r="A49" s="122"/>
      <c r="B49" s="125" t="s">
        <v>262</v>
      </c>
      <c r="C49" s="126">
        <f>STDEV(C2:C47)</f>
        <v>0.55361787689993203</v>
      </c>
      <c r="D49" s="19"/>
      <c r="E49" s="19"/>
      <c r="H49" s="22"/>
    </row>
    <row r="50" spans="1:18" ht="15" customHeight="1" thickBot="1">
      <c r="A50" s="122"/>
      <c r="B50" s="127" t="s">
        <v>263</v>
      </c>
      <c r="C50" s="128">
        <f>C48+C49</f>
        <v>1.4666613551608019</v>
      </c>
      <c r="D50" s="19"/>
      <c r="E50" s="19"/>
      <c r="H50" s="22"/>
    </row>
    <row r="51" spans="1:18" ht="12" thickBot="1"/>
    <row r="52" spans="1:18" ht="11.25" customHeight="1">
      <c r="A52" s="181" t="s">
        <v>54</v>
      </c>
      <c r="B52" s="183" t="s">
        <v>49</v>
      </c>
      <c r="C52" s="183"/>
      <c r="D52" s="183"/>
      <c r="E52" s="183"/>
      <c r="F52" s="183" t="s">
        <v>55</v>
      </c>
      <c r="G52" s="189" t="s">
        <v>56</v>
      </c>
      <c r="H52" s="187" t="s">
        <v>57</v>
      </c>
      <c r="I52" s="185" t="s">
        <v>58</v>
      </c>
      <c r="J52" s="185"/>
      <c r="K52" s="185"/>
      <c r="L52" s="185"/>
      <c r="M52" s="185"/>
      <c r="N52" s="185"/>
      <c r="O52" s="185"/>
      <c r="P52" s="186"/>
    </row>
    <row r="53" spans="1:18" ht="11.25" customHeight="1" thickBot="1">
      <c r="A53" s="182"/>
      <c r="B53" s="184" t="s">
        <v>59</v>
      </c>
      <c r="C53" s="184"/>
      <c r="D53" s="184" t="s">
        <v>60</v>
      </c>
      <c r="E53" s="184"/>
      <c r="F53" s="184"/>
      <c r="G53" s="190"/>
      <c r="H53" s="188"/>
      <c r="I53" s="98" t="s">
        <v>61</v>
      </c>
      <c r="J53" s="98" t="s">
        <v>62</v>
      </c>
      <c r="K53" s="98" t="s">
        <v>63</v>
      </c>
      <c r="L53" s="98" t="s">
        <v>64</v>
      </c>
      <c r="M53" s="98" t="s">
        <v>65</v>
      </c>
      <c r="N53" s="98" t="s">
        <v>66</v>
      </c>
      <c r="O53" s="98" t="s">
        <v>67</v>
      </c>
      <c r="P53" s="99" t="s">
        <v>68</v>
      </c>
      <c r="R53" s="133" t="s">
        <v>185</v>
      </c>
    </row>
    <row r="54" spans="1:18">
      <c r="A54" s="92">
        <v>1</v>
      </c>
      <c r="B54" s="93">
        <v>639</v>
      </c>
      <c r="C54" s="93">
        <v>10</v>
      </c>
      <c r="D54" s="93">
        <v>645</v>
      </c>
      <c r="E54" s="93">
        <v>5</v>
      </c>
      <c r="F54" s="93">
        <f t="shared" ref="F54:F69" si="3">((D54-B54)/2)+1</f>
        <v>4</v>
      </c>
      <c r="G54" s="93">
        <f>(F54*20)+(E54-C54)</f>
        <v>75</v>
      </c>
      <c r="H54" s="106">
        <f>H85</f>
        <v>95</v>
      </c>
      <c r="I54" s="94">
        <v>5</v>
      </c>
      <c r="J54" s="94">
        <v>0</v>
      </c>
      <c r="K54" s="94">
        <v>2</v>
      </c>
      <c r="L54" s="94">
        <v>0</v>
      </c>
      <c r="M54" s="94">
        <v>0</v>
      </c>
      <c r="N54" s="94">
        <v>0</v>
      </c>
      <c r="O54" s="94">
        <v>0</v>
      </c>
      <c r="P54" s="95">
        <v>2</v>
      </c>
      <c r="R54" s="129" t="s">
        <v>188</v>
      </c>
    </row>
    <row r="55" spans="1:18">
      <c r="A55" s="77">
        <v>2</v>
      </c>
      <c r="B55" s="78">
        <v>645</v>
      </c>
      <c r="C55" s="78">
        <f>E54</f>
        <v>5</v>
      </c>
      <c r="D55" s="78">
        <v>653</v>
      </c>
      <c r="E55" s="78">
        <v>5</v>
      </c>
      <c r="F55" s="78">
        <f t="shared" si="3"/>
        <v>5</v>
      </c>
      <c r="G55" s="78">
        <f>(F55*20)+(E55-C55)</f>
        <v>100</v>
      </c>
      <c r="H55" s="101">
        <f>H103</f>
        <v>56</v>
      </c>
      <c r="I55" s="79">
        <v>3</v>
      </c>
      <c r="J55" s="79">
        <v>0</v>
      </c>
      <c r="K55" s="79">
        <v>2</v>
      </c>
      <c r="L55" s="79">
        <v>0</v>
      </c>
      <c r="M55" s="79">
        <v>0</v>
      </c>
      <c r="N55" s="79">
        <v>0</v>
      </c>
      <c r="O55" s="79">
        <v>0</v>
      </c>
      <c r="P55" s="80">
        <v>1</v>
      </c>
      <c r="R55" s="129" t="s">
        <v>203</v>
      </c>
    </row>
    <row r="56" spans="1:18">
      <c r="A56" s="77">
        <v>3</v>
      </c>
      <c r="B56" s="78">
        <v>653</v>
      </c>
      <c r="C56" s="78">
        <f t="shared" ref="C56:C68" si="4">E55</f>
        <v>5</v>
      </c>
      <c r="D56" s="78">
        <v>657</v>
      </c>
      <c r="E56" s="78">
        <v>5</v>
      </c>
      <c r="F56" s="78">
        <f t="shared" si="3"/>
        <v>3</v>
      </c>
      <c r="G56" s="78">
        <f>(F56*20)+(E56-C56)</f>
        <v>60</v>
      </c>
      <c r="H56" s="101">
        <f>H121</f>
        <v>86.666666666666686</v>
      </c>
      <c r="I56" s="79">
        <v>2</v>
      </c>
      <c r="J56" s="79">
        <v>0</v>
      </c>
      <c r="K56" s="79">
        <v>2</v>
      </c>
      <c r="L56" s="79">
        <v>0</v>
      </c>
      <c r="M56" s="79">
        <v>0</v>
      </c>
      <c r="N56" s="79">
        <v>0</v>
      </c>
      <c r="O56" s="79">
        <v>0</v>
      </c>
      <c r="P56" s="80">
        <v>1</v>
      </c>
      <c r="R56" s="129" t="s">
        <v>202</v>
      </c>
    </row>
    <row r="57" spans="1:18">
      <c r="A57" s="77">
        <v>4</v>
      </c>
      <c r="B57" s="78">
        <v>657</v>
      </c>
      <c r="C57" s="78">
        <f t="shared" si="4"/>
        <v>5</v>
      </c>
      <c r="D57" s="78">
        <v>659</v>
      </c>
      <c r="E57" s="78">
        <v>5</v>
      </c>
      <c r="F57" s="78">
        <f t="shared" si="3"/>
        <v>2</v>
      </c>
      <c r="G57" s="78">
        <f>(F57*20)+(E57-C57)</f>
        <v>40</v>
      </c>
      <c r="H57" s="101">
        <f>H139</f>
        <v>10</v>
      </c>
      <c r="I57" s="79">
        <v>1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80">
        <v>0</v>
      </c>
      <c r="R57" s="129" t="s">
        <v>204</v>
      </c>
    </row>
    <row r="58" spans="1:18">
      <c r="A58" s="77">
        <v>5</v>
      </c>
      <c r="B58" s="78">
        <v>659</v>
      </c>
      <c r="C58" s="78">
        <f t="shared" si="4"/>
        <v>5</v>
      </c>
      <c r="D58" s="78">
        <v>661</v>
      </c>
      <c r="E58" s="78">
        <v>5</v>
      </c>
      <c r="F58" s="78">
        <f t="shared" si="3"/>
        <v>2</v>
      </c>
      <c r="G58" s="78">
        <f t="shared" ref="G58:G59" si="5">(F58*20)+(E58-C58)</f>
        <v>40</v>
      </c>
      <c r="H58" s="101">
        <f>H157</f>
        <v>80</v>
      </c>
      <c r="I58" s="79">
        <v>1</v>
      </c>
      <c r="J58" s="79">
        <v>0</v>
      </c>
      <c r="K58" s="79">
        <v>1</v>
      </c>
      <c r="L58" s="79">
        <v>0</v>
      </c>
      <c r="M58" s="79">
        <v>0</v>
      </c>
      <c r="N58" s="79">
        <v>0</v>
      </c>
      <c r="O58" s="79">
        <v>0</v>
      </c>
      <c r="P58" s="80">
        <v>1</v>
      </c>
      <c r="R58" s="129" t="s">
        <v>205</v>
      </c>
    </row>
    <row r="59" spans="1:18">
      <c r="A59" s="77">
        <v>6</v>
      </c>
      <c r="B59" s="78">
        <v>661</v>
      </c>
      <c r="C59" s="78">
        <f t="shared" si="4"/>
        <v>5</v>
      </c>
      <c r="D59" s="78">
        <v>665</v>
      </c>
      <c r="E59" s="78">
        <v>5</v>
      </c>
      <c r="F59" s="78">
        <f t="shared" si="3"/>
        <v>3</v>
      </c>
      <c r="G59" s="78">
        <f t="shared" si="5"/>
        <v>60</v>
      </c>
      <c r="H59" s="101">
        <f>H175</f>
        <v>26.666666666666668</v>
      </c>
      <c r="I59" s="79">
        <v>1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80">
        <v>1</v>
      </c>
      <c r="R59" s="129" t="s">
        <v>206</v>
      </c>
    </row>
    <row r="60" spans="1:18">
      <c r="A60" s="77">
        <v>7</v>
      </c>
      <c r="B60" s="79">
        <v>665</v>
      </c>
      <c r="C60" s="78">
        <f t="shared" si="4"/>
        <v>5</v>
      </c>
      <c r="D60" s="79">
        <v>669</v>
      </c>
      <c r="E60" s="79">
        <v>5</v>
      </c>
      <c r="F60" s="78">
        <f t="shared" si="3"/>
        <v>3</v>
      </c>
      <c r="G60" s="78">
        <f t="shared" ref="G60:G69" si="6">(F60*20)+(E60-C60)</f>
        <v>60</v>
      </c>
      <c r="H60" s="102">
        <f>H193</f>
        <v>86.666666666666671</v>
      </c>
      <c r="I60" s="79">
        <v>3</v>
      </c>
      <c r="J60" s="79">
        <v>0</v>
      </c>
      <c r="K60" s="79">
        <v>1</v>
      </c>
      <c r="L60" s="79">
        <v>0</v>
      </c>
      <c r="M60" s="79">
        <v>0</v>
      </c>
      <c r="N60" s="79">
        <v>0</v>
      </c>
      <c r="O60" s="79">
        <v>0</v>
      </c>
      <c r="P60" s="80">
        <v>2</v>
      </c>
      <c r="Q60" s="100"/>
      <c r="R60" s="130" t="s">
        <v>207</v>
      </c>
    </row>
    <row r="61" spans="1:18">
      <c r="A61" s="77">
        <v>8</v>
      </c>
      <c r="B61" s="79">
        <v>669</v>
      </c>
      <c r="C61" s="78">
        <f t="shared" si="4"/>
        <v>5</v>
      </c>
      <c r="D61" s="79">
        <v>677</v>
      </c>
      <c r="E61" s="79">
        <v>5</v>
      </c>
      <c r="F61" s="78">
        <f t="shared" si="3"/>
        <v>5</v>
      </c>
      <c r="G61" s="78">
        <f t="shared" si="6"/>
        <v>100</v>
      </c>
      <c r="H61" s="102">
        <f>H211</f>
        <v>40</v>
      </c>
      <c r="I61" s="79">
        <v>4</v>
      </c>
      <c r="J61" s="79">
        <v>0</v>
      </c>
      <c r="K61" s="79">
        <v>0</v>
      </c>
      <c r="L61" s="79">
        <v>0</v>
      </c>
      <c r="M61" s="79">
        <v>0</v>
      </c>
      <c r="N61" s="79">
        <v>0</v>
      </c>
      <c r="O61" s="79">
        <v>0</v>
      </c>
      <c r="P61" s="80">
        <v>2</v>
      </c>
      <c r="Q61" s="100"/>
      <c r="R61" s="130" t="s">
        <v>208</v>
      </c>
    </row>
    <row r="62" spans="1:18">
      <c r="A62" s="77">
        <v>9</v>
      </c>
      <c r="B62" s="79">
        <v>677</v>
      </c>
      <c r="C62" s="78">
        <f t="shared" si="4"/>
        <v>5</v>
      </c>
      <c r="D62" s="79">
        <v>683</v>
      </c>
      <c r="E62" s="79">
        <v>0</v>
      </c>
      <c r="F62" s="78">
        <f t="shared" si="3"/>
        <v>4</v>
      </c>
      <c r="G62" s="78">
        <f t="shared" si="6"/>
        <v>75</v>
      </c>
      <c r="H62" s="102">
        <f>H229</f>
        <v>107.5</v>
      </c>
      <c r="I62" s="79">
        <v>3</v>
      </c>
      <c r="J62" s="79">
        <v>0</v>
      </c>
      <c r="K62" s="79">
        <v>2</v>
      </c>
      <c r="L62" s="79">
        <v>0</v>
      </c>
      <c r="M62" s="79">
        <v>0</v>
      </c>
      <c r="N62" s="79">
        <v>0</v>
      </c>
      <c r="O62" s="79">
        <v>1</v>
      </c>
      <c r="P62" s="80">
        <v>3</v>
      </c>
      <c r="Q62" s="100"/>
      <c r="R62" s="130" t="s">
        <v>209</v>
      </c>
    </row>
    <row r="63" spans="1:18">
      <c r="A63" s="77">
        <v>10</v>
      </c>
      <c r="B63" s="79">
        <v>683</v>
      </c>
      <c r="C63" s="78">
        <f t="shared" si="4"/>
        <v>0</v>
      </c>
      <c r="D63" s="79">
        <v>691</v>
      </c>
      <c r="E63" s="79">
        <v>0</v>
      </c>
      <c r="F63" s="78">
        <f t="shared" si="3"/>
        <v>5</v>
      </c>
      <c r="G63" s="78">
        <f t="shared" si="6"/>
        <v>100</v>
      </c>
      <c r="H63" s="102">
        <f>H247</f>
        <v>42</v>
      </c>
      <c r="I63" s="79">
        <v>3</v>
      </c>
      <c r="J63" s="79">
        <v>0</v>
      </c>
      <c r="K63" s="79">
        <v>0</v>
      </c>
      <c r="L63" s="79">
        <v>0</v>
      </c>
      <c r="M63" s="79">
        <v>0</v>
      </c>
      <c r="N63" s="79">
        <v>0</v>
      </c>
      <c r="O63" s="79">
        <v>1</v>
      </c>
      <c r="P63" s="80">
        <v>2</v>
      </c>
      <c r="Q63" s="100"/>
      <c r="R63" s="130" t="s">
        <v>210</v>
      </c>
    </row>
    <row r="64" spans="1:18">
      <c r="A64" s="77">
        <v>11</v>
      </c>
      <c r="B64" s="79">
        <v>691</v>
      </c>
      <c r="C64" s="78">
        <f t="shared" si="4"/>
        <v>0</v>
      </c>
      <c r="D64" s="79">
        <v>695</v>
      </c>
      <c r="E64" s="79">
        <v>5</v>
      </c>
      <c r="F64" s="78">
        <f t="shared" si="3"/>
        <v>3</v>
      </c>
      <c r="G64" s="78">
        <f t="shared" si="6"/>
        <v>65</v>
      </c>
      <c r="H64" s="102">
        <f>H265</f>
        <v>93.333333333333343</v>
      </c>
      <c r="I64" s="79">
        <v>3</v>
      </c>
      <c r="J64" s="79">
        <v>0</v>
      </c>
      <c r="K64" s="79">
        <v>2</v>
      </c>
      <c r="L64" s="79">
        <v>0</v>
      </c>
      <c r="M64" s="79">
        <v>0</v>
      </c>
      <c r="N64" s="79">
        <v>0</v>
      </c>
      <c r="O64" s="79">
        <v>0</v>
      </c>
      <c r="P64" s="80">
        <v>1</v>
      </c>
      <c r="Q64" s="100"/>
      <c r="R64" s="130" t="s">
        <v>211</v>
      </c>
    </row>
    <row r="65" spans="1:18">
      <c r="A65" s="77">
        <v>12</v>
      </c>
      <c r="B65" s="79">
        <v>695</v>
      </c>
      <c r="C65" s="78">
        <f t="shared" si="4"/>
        <v>5</v>
      </c>
      <c r="D65" s="79">
        <v>697</v>
      </c>
      <c r="E65" s="79">
        <v>10</v>
      </c>
      <c r="F65" s="78">
        <f t="shared" si="3"/>
        <v>2</v>
      </c>
      <c r="G65" s="78">
        <f t="shared" si="6"/>
        <v>45</v>
      </c>
      <c r="H65" s="102">
        <f>H283</f>
        <v>30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  <c r="N65" s="79">
        <v>0</v>
      </c>
      <c r="O65" s="79">
        <v>0</v>
      </c>
      <c r="P65" s="80">
        <v>1</v>
      </c>
      <c r="Q65" s="100"/>
      <c r="R65" s="130" t="s">
        <v>212</v>
      </c>
    </row>
    <row r="66" spans="1:18">
      <c r="A66" s="77">
        <v>13</v>
      </c>
      <c r="B66" s="79">
        <v>697</v>
      </c>
      <c r="C66" s="78">
        <f t="shared" si="4"/>
        <v>10</v>
      </c>
      <c r="D66" s="79">
        <v>705</v>
      </c>
      <c r="E66" s="79">
        <v>10</v>
      </c>
      <c r="F66" s="78">
        <f t="shared" si="3"/>
        <v>5</v>
      </c>
      <c r="G66" s="78">
        <f t="shared" si="6"/>
        <v>100</v>
      </c>
      <c r="H66" s="102">
        <f>H301</f>
        <v>132</v>
      </c>
      <c r="I66" s="79">
        <v>5</v>
      </c>
      <c r="J66" s="79">
        <v>0</v>
      </c>
      <c r="K66" s="79">
        <v>4</v>
      </c>
      <c r="L66" s="79">
        <v>0</v>
      </c>
      <c r="M66" s="79">
        <v>0</v>
      </c>
      <c r="N66" s="79">
        <v>0</v>
      </c>
      <c r="O66" s="79">
        <v>0</v>
      </c>
      <c r="P66" s="80">
        <v>4</v>
      </c>
      <c r="Q66" s="100"/>
      <c r="R66" s="130" t="s">
        <v>213</v>
      </c>
    </row>
    <row r="67" spans="1:18">
      <c r="A67" s="77">
        <v>14</v>
      </c>
      <c r="B67" s="79">
        <v>705</v>
      </c>
      <c r="C67" s="78">
        <f t="shared" si="4"/>
        <v>10</v>
      </c>
      <c r="D67" s="79">
        <v>715</v>
      </c>
      <c r="E67" s="79">
        <v>20</v>
      </c>
      <c r="F67" s="78">
        <f t="shared" si="3"/>
        <v>6</v>
      </c>
      <c r="G67" s="78">
        <f t="shared" si="6"/>
        <v>130</v>
      </c>
      <c r="H67" s="102">
        <f>H319</f>
        <v>50</v>
      </c>
      <c r="I67" s="79">
        <v>6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  <c r="P67" s="80">
        <v>3</v>
      </c>
      <c r="Q67" s="100"/>
      <c r="R67" s="130" t="s">
        <v>214</v>
      </c>
    </row>
    <row r="68" spans="1:18">
      <c r="A68" s="77">
        <v>15</v>
      </c>
      <c r="B68" s="79">
        <v>715</v>
      </c>
      <c r="C68" s="78">
        <f t="shared" si="4"/>
        <v>20</v>
      </c>
      <c r="D68" s="79">
        <v>721</v>
      </c>
      <c r="E68" s="79">
        <v>20</v>
      </c>
      <c r="F68" s="78">
        <f t="shared" si="3"/>
        <v>4</v>
      </c>
      <c r="G68" s="78">
        <f t="shared" si="6"/>
        <v>80</v>
      </c>
      <c r="H68" s="102">
        <f>H337</f>
        <v>85</v>
      </c>
      <c r="I68" s="79">
        <v>5</v>
      </c>
      <c r="J68" s="79">
        <v>0</v>
      </c>
      <c r="K68" s="79">
        <v>3</v>
      </c>
      <c r="L68" s="79">
        <v>0</v>
      </c>
      <c r="M68" s="79">
        <v>0</v>
      </c>
      <c r="N68" s="79">
        <v>0</v>
      </c>
      <c r="O68" s="79">
        <v>0</v>
      </c>
      <c r="P68" s="80">
        <v>0</v>
      </c>
      <c r="Q68" s="100"/>
      <c r="R68" s="130" t="s">
        <v>215</v>
      </c>
    </row>
    <row r="69" spans="1:18" ht="12" thickBot="1">
      <c r="A69" s="86">
        <v>16</v>
      </c>
      <c r="B69" s="103">
        <v>721</v>
      </c>
      <c r="C69" s="88">
        <f>E68</f>
        <v>20</v>
      </c>
      <c r="D69" s="103">
        <v>729</v>
      </c>
      <c r="E69" s="103">
        <v>10</v>
      </c>
      <c r="F69" s="88">
        <f t="shared" si="3"/>
        <v>5</v>
      </c>
      <c r="G69" s="88">
        <f t="shared" si="6"/>
        <v>90</v>
      </c>
      <c r="H69" s="104">
        <f>H355</f>
        <v>40</v>
      </c>
      <c r="I69" s="103">
        <v>2</v>
      </c>
      <c r="J69" s="103">
        <v>0</v>
      </c>
      <c r="K69" s="103">
        <v>2</v>
      </c>
      <c r="L69" s="103">
        <v>0</v>
      </c>
      <c r="M69" s="103">
        <v>0</v>
      </c>
      <c r="N69" s="103">
        <v>0</v>
      </c>
      <c r="O69" s="103">
        <v>0</v>
      </c>
      <c r="P69" s="105">
        <v>0</v>
      </c>
      <c r="Q69" s="100"/>
      <c r="R69" s="130" t="s">
        <v>216</v>
      </c>
    </row>
    <row r="70" spans="1:18">
      <c r="B70" s="29"/>
      <c r="C70" s="29"/>
      <c r="D70" s="29"/>
      <c r="E70" s="29"/>
      <c r="F70" s="29"/>
      <c r="G70" s="29"/>
      <c r="H70" s="49"/>
      <c r="I70" s="29"/>
      <c r="J70" s="29"/>
      <c r="K70" s="29"/>
      <c r="L70" s="29"/>
      <c r="M70" s="29"/>
      <c r="N70" s="29"/>
    </row>
    <row r="71" spans="1:18" ht="12" thickBot="1"/>
    <row r="72" spans="1:18">
      <c r="A72" s="173" t="s">
        <v>256</v>
      </c>
      <c r="B72" s="174"/>
      <c r="C72" s="174"/>
      <c r="D72" s="174"/>
      <c r="E72" s="174"/>
      <c r="F72" s="174"/>
      <c r="G72" s="174"/>
      <c r="H72" s="174"/>
      <c r="I72" s="175"/>
    </row>
    <row r="73" spans="1:18">
      <c r="A73" s="157" t="s">
        <v>253</v>
      </c>
      <c r="B73" s="158"/>
      <c r="C73" s="158"/>
      <c r="D73" s="158" t="s">
        <v>255</v>
      </c>
      <c r="E73" s="158"/>
      <c r="F73" s="158"/>
      <c r="G73" s="158"/>
      <c r="H73" s="50" t="s">
        <v>257</v>
      </c>
      <c r="I73" s="8" t="s">
        <v>2</v>
      </c>
    </row>
    <row r="74" spans="1:18" ht="11.25" customHeight="1">
      <c r="A74" s="157" t="s">
        <v>254</v>
      </c>
      <c r="B74" s="158"/>
      <c r="C74" s="158"/>
      <c r="D74" s="159" t="s">
        <v>46</v>
      </c>
      <c r="E74" s="159"/>
      <c r="F74" s="159"/>
      <c r="G74" s="159"/>
      <c r="H74" s="51" t="s">
        <v>69</v>
      </c>
      <c r="I74" s="10" t="s">
        <v>69</v>
      </c>
    </row>
    <row r="75" spans="1:18">
      <c r="A75" s="157" t="s">
        <v>260</v>
      </c>
      <c r="B75" s="158"/>
      <c r="C75" s="158"/>
      <c r="D75" s="158" t="s">
        <v>259</v>
      </c>
      <c r="E75" s="158"/>
      <c r="F75" s="158"/>
      <c r="G75" s="158"/>
      <c r="H75" s="47" t="s">
        <v>217</v>
      </c>
      <c r="I75" s="53" t="s">
        <v>218</v>
      </c>
    </row>
    <row r="76" spans="1:18" ht="22.5">
      <c r="A76" s="34" t="s">
        <v>70</v>
      </c>
      <c r="B76" s="172" t="s">
        <v>71</v>
      </c>
      <c r="C76" s="172"/>
      <c r="D76" s="40" t="s">
        <v>72</v>
      </c>
      <c r="E76" s="40" t="s">
        <v>73</v>
      </c>
      <c r="F76" s="40" t="s">
        <v>74</v>
      </c>
      <c r="G76" s="39" t="s">
        <v>75</v>
      </c>
      <c r="H76" s="51" t="s">
        <v>76</v>
      </c>
      <c r="I76" s="11" t="s">
        <v>77</v>
      </c>
    </row>
    <row r="77" spans="1:18">
      <c r="A77" s="35">
        <v>1</v>
      </c>
      <c r="B77" s="170" t="s">
        <v>78</v>
      </c>
      <c r="C77" s="170"/>
      <c r="D77" s="25">
        <v>5</v>
      </c>
      <c r="E77" s="41">
        <f>D77</f>
        <v>5</v>
      </c>
      <c r="F77" s="12">
        <f>(E77*100)/$D$85</f>
        <v>125</v>
      </c>
      <c r="G77" s="41">
        <v>0.2</v>
      </c>
      <c r="H77" s="50">
        <f t="shared" ref="H77:H84" si="7">G77*F77</f>
        <v>25</v>
      </c>
      <c r="I77" s="13"/>
    </row>
    <row r="78" spans="1:18">
      <c r="A78" s="35">
        <f t="shared" ref="A78:A84" si="8">A77+1</f>
        <v>2</v>
      </c>
      <c r="B78" s="170" t="s">
        <v>79</v>
      </c>
      <c r="C78" s="170"/>
      <c r="D78" s="25">
        <v>0</v>
      </c>
      <c r="E78" s="41">
        <f>D78</f>
        <v>0</v>
      </c>
      <c r="F78" s="12">
        <f t="shared" ref="F78:F79" si="9">(E78*100)/$D$85</f>
        <v>0</v>
      </c>
      <c r="G78" s="41">
        <v>0.5</v>
      </c>
      <c r="H78" s="50">
        <f t="shared" si="7"/>
        <v>0</v>
      </c>
      <c r="I78" s="13"/>
    </row>
    <row r="79" spans="1:18">
      <c r="A79" s="35">
        <f t="shared" si="8"/>
        <v>3</v>
      </c>
      <c r="B79" s="170" t="s">
        <v>80</v>
      </c>
      <c r="C79" s="170"/>
      <c r="D79" s="25">
        <v>2</v>
      </c>
      <c r="E79" s="41">
        <f>D79</f>
        <v>2</v>
      </c>
      <c r="F79" s="12">
        <f t="shared" si="9"/>
        <v>50</v>
      </c>
      <c r="G79" s="41">
        <v>0.8</v>
      </c>
      <c r="H79" s="50">
        <f t="shared" si="7"/>
        <v>40</v>
      </c>
      <c r="I79" s="13"/>
    </row>
    <row r="80" spans="1:18">
      <c r="A80" s="35">
        <f t="shared" si="8"/>
        <v>4</v>
      </c>
      <c r="B80" s="170" t="s">
        <v>81</v>
      </c>
      <c r="C80" s="170"/>
      <c r="D80" s="25">
        <v>0</v>
      </c>
      <c r="E80" s="14"/>
      <c r="F80" s="12">
        <f>(D80*100)/$D$85</f>
        <v>0</v>
      </c>
      <c r="G80" s="41">
        <v>0.9</v>
      </c>
      <c r="H80" s="50">
        <f t="shared" si="7"/>
        <v>0</v>
      </c>
      <c r="I80" s="13"/>
    </row>
    <row r="81" spans="1:9">
      <c r="A81" s="35">
        <f t="shared" si="8"/>
        <v>5</v>
      </c>
      <c r="B81" s="170" t="s">
        <v>82</v>
      </c>
      <c r="C81" s="170"/>
      <c r="D81" s="25">
        <v>0</v>
      </c>
      <c r="E81" s="14"/>
      <c r="F81" s="12">
        <f>(D81*100)/$D$85</f>
        <v>0</v>
      </c>
      <c r="G81" s="41">
        <v>1</v>
      </c>
      <c r="H81" s="50">
        <f t="shared" si="7"/>
        <v>0</v>
      </c>
      <c r="I81" s="13"/>
    </row>
    <row r="82" spans="1:9">
      <c r="A82" s="35">
        <f t="shared" si="8"/>
        <v>6</v>
      </c>
      <c r="B82" s="170" t="s">
        <v>66</v>
      </c>
      <c r="C82" s="170"/>
      <c r="D82" s="25">
        <v>0</v>
      </c>
      <c r="E82" s="14"/>
      <c r="F82" s="12">
        <f t="shared" ref="F82:F84" si="10">(D82*100)/$D$85</f>
        <v>0</v>
      </c>
      <c r="G82" s="41">
        <v>0.5</v>
      </c>
      <c r="H82" s="50">
        <f t="shared" si="7"/>
        <v>0</v>
      </c>
      <c r="I82" s="13"/>
    </row>
    <row r="83" spans="1:9">
      <c r="A83" s="35">
        <f t="shared" si="8"/>
        <v>7</v>
      </c>
      <c r="B83" s="170" t="s">
        <v>67</v>
      </c>
      <c r="C83" s="170"/>
      <c r="D83" s="25">
        <v>0</v>
      </c>
      <c r="E83" s="14"/>
      <c r="F83" s="12">
        <f t="shared" si="10"/>
        <v>0</v>
      </c>
      <c r="G83" s="41">
        <v>0.3</v>
      </c>
      <c r="H83" s="50">
        <f t="shared" si="7"/>
        <v>0</v>
      </c>
      <c r="I83" s="13"/>
    </row>
    <row r="84" spans="1:9">
      <c r="A84" s="35">
        <f t="shared" si="8"/>
        <v>8</v>
      </c>
      <c r="B84" s="170" t="s">
        <v>68</v>
      </c>
      <c r="C84" s="170"/>
      <c r="D84" s="25">
        <v>2</v>
      </c>
      <c r="E84" s="14"/>
      <c r="F84" s="12">
        <f t="shared" si="10"/>
        <v>50</v>
      </c>
      <c r="G84" s="41">
        <v>0.6</v>
      </c>
      <c r="H84" s="50">
        <f t="shared" si="7"/>
        <v>30</v>
      </c>
      <c r="I84" s="13"/>
    </row>
    <row r="85" spans="1:9">
      <c r="A85" s="171" t="s">
        <v>83</v>
      </c>
      <c r="B85" s="160"/>
      <c r="C85" s="160"/>
      <c r="D85" s="30">
        <v>4</v>
      </c>
      <c r="E85" s="160" t="s">
        <v>84</v>
      </c>
      <c r="F85" s="160"/>
      <c r="G85" s="160"/>
      <c r="H85" s="50">
        <f>SUM(H77:H84)</f>
        <v>95</v>
      </c>
      <c r="I85" s="8" t="s">
        <v>85</v>
      </c>
    </row>
    <row r="86" spans="1:9" ht="11.25" customHeight="1">
      <c r="A86" s="161" t="s">
        <v>258</v>
      </c>
      <c r="B86" s="162"/>
      <c r="C86" s="162"/>
      <c r="D86" s="162"/>
      <c r="E86" s="162"/>
      <c r="F86" s="162"/>
      <c r="G86" s="163"/>
      <c r="H86" s="50" t="s">
        <v>86</v>
      </c>
      <c r="I86" s="8"/>
    </row>
    <row r="87" spans="1:9">
      <c r="A87" s="164"/>
      <c r="B87" s="165"/>
      <c r="C87" s="165"/>
      <c r="D87" s="165"/>
      <c r="E87" s="165"/>
      <c r="F87" s="165"/>
      <c r="G87" s="166"/>
      <c r="H87" s="50" t="s">
        <v>87</v>
      </c>
      <c r="I87" s="8"/>
    </row>
    <row r="88" spans="1:9" ht="12" thickBot="1">
      <c r="A88" s="167"/>
      <c r="B88" s="168"/>
      <c r="C88" s="168"/>
      <c r="D88" s="168"/>
      <c r="E88" s="168"/>
      <c r="F88" s="168"/>
      <c r="G88" s="169"/>
      <c r="H88" s="52" t="s">
        <v>88</v>
      </c>
      <c r="I88" s="16"/>
    </row>
    <row r="89" spans="1:9" ht="12" thickBot="1"/>
    <row r="90" spans="1:9">
      <c r="A90" s="173" t="s">
        <v>256</v>
      </c>
      <c r="B90" s="174"/>
      <c r="C90" s="174"/>
      <c r="D90" s="174"/>
      <c r="E90" s="174"/>
      <c r="F90" s="174"/>
      <c r="G90" s="174"/>
      <c r="H90" s="174"/>
      <c r="I90" s="175"/>
    </row>
    <row r="91" spans="1:9">
      <c r="A91" s="157" t="s">
        <v>253</v>
      </c>
      <c r="B91" s="158"/>
      <c r="C91" s="158"/>
      <c r="D91" s="158" t="s">
        <v>255</v>
      </c>
      <c r="E91" s="158"/>
      <c r="F91" s="158"/>
      <c r="G91" s="158"/>
      <c r="H91" s="50" t="s">
        <v>257</v>
      </c>
      <c r="I91" s="8" t="s">
        <v>2</v>
      </c>
    </row>
    <row r="92" spans="1:9" ht="11.25" customHeight="1">
      <c r="A92" s="157" t="s">
        <v>254</v>
      </c>
      <c r="B92" s="158"/>
      <c r="C92" s="158"/>
      <c r="D92" s="159" t="s">
        <v>46</v>
      </c>
      <c r="E92" s="159"/>
      <c r="F92" s="159"/>
      <c r="G92" s="159"/>
      <c r="H92" s="51" t="s">
        <v>69</v>
      </c>
      <c r="I92" s="10" t="s">
        <v>69</v>
      </c>
    </row>
    <row r="93" spans="1:9">
      <c r="A93" s="157" t="s">
        <v>260</v>
      </c>
      <c r="B93" s="158"/>
      <c r="C93" s="158"/>
      <c r="D93" s="158" t="s">
        <v>259</v>
      </c>
      <c r="E93" s="158"/>
      <c r="F93" s="158"/>
      <c r="G93" s="158"/>
      <c r="H93" s="47" t="s">
        <v>218</v>
      </c>
      <c r="I93" s="53" t="s">
        <v>219</v>
      </c>
    </row>
    <row r="94" spans="1:9" ht="22.5">
      <c r="A94" s="34" t="s">
        <v>70</v>
      </c>
      <c r="B94" s="172" t="s">
        <v>71</v>
      </c>
      <c r="C94" s="172"/>
      <c r="D94" s="40" t="s">
        <v>72</v>
      </c>
      <c r="E94" s="40" t="s">
        <v>73</v>
      </c>
      <c r="F94" s="40" t="s">
        <v>74</v>
      </c>
      <c r="G94" s="39" t="s">
        <v>75</v>
      </c>
      <c r="H94" s="51" t="s">
        <v>76</v>
      </c>
      <c r="I94" s="11" t="s">
        <v>77</v>
      </c>
    </row>
    <row r="95" spans="1:9">
      <c r="A95" s="35">
        <v>1</v>
      </c>
      <c r="B95" s="170" t="s">
        <v>78</v>
      </c>
      <c r="C95" s="170"/>
      <c r="D95" s="25">
        <v>3</v>
      </c>
      <c r="E95" s="41">
        <f>D95</f>
        <v>3</v>
      </c>
      <c r="F95" s="12">
        <f>(E95*100)/$D$103</f>
        <v>60</v>
      </c>
      <c r="G95" s="41">
        <v>0.2</v>
      </c>
      <c r="H95" s="50">
        <f t="shared" ref="H95:H102" si="11">G95*F95</f>
        <v>12</v>
      </c>
      <c r="I95" s="13"/>
    </row>
    <row r="96" spans="1:9">
      <c r="A96" s="35">
        <f t="shared" ref="A96:A102" si="12">A95+1</f>
        <v>2</v>
      </c>
      <c r="B96" s="170" t="s">
        <v>79</v>
      </c>
      <c r="C96" s="170"/>
      <c r="D96" s="25">
        <v>0</v>
      </c>
      <c r="E96" s="41">
        <f>D96</f>
        <v>0</v>
      </c>
      <c r="F96" s="12">
        <f t="shared" ref="F96:F97" si="13">(E96*100)/$D$103</f>
        <v>0</v>
      </c>
      <c r="G96" s="41">
        <v>0.5</v>
      </c>
      <c r="H96" s="50">
        <f t="shared" si="11"/>
        <v>0</v>
      </c>
      <c r="I96" s="13"/>
    </row>
    <row r="97" spans="1:9">
      <c r="A97" s="35">
        <f t="shared" si="12"/>
        <v>3</v>
      </c>
      <c r="B97" s="170" t="s">
        <v>80</v>
      </c>
      <c r="C97" s="170"/>
      <c r="D97" s="25">
        <v>2</v>
      </c>
      <c r="E97" s="41">
        <f>D97</f>
        <v>2</v>
      </c>
      <c r="F97" s="12">
        <f t="shared" si="13"/>
        <v>40</v>
      </c>
      <c r="G97" s="41">
        <v>0.8</v>
      </c>
      <c r="H97" s="50">
        <f t="shared" si="11"/>
        <v>32</v>
      </c>
      <c r="I97" s="13"/>
    </row>
    <row r="98" spans="1:9">
      <c r="A98" s="35">
        <f t="shared" si="12"/>
        <v>4</v>
      </c>
      <c r="B98" s="170" t="s">
        <v>81</v>
      </c>
      <c r="C98" s="170"/>
      <c r="D98" s="25">
        <v>0</v>
      </c>
      <c r="E98" s="14"/>
      <c r="F98" s="12">
        <f>(D98*100)/$D$103</f>
        <v>0</v>
      </c>
      <c r="G98" s="41">
        <v>0.9</v>
      </c>
      <c r="H98" s="50">
        <f t="shared" si="11"/>
        <v>0</v>
      </c>
      <c r="I98" s="13"/>
    </row>
    <row r="99" spans="1:9">
      <c r="A99" s="35">
        <f t="shared" si="12"/>
        <v>5</v>
      </c>
      <c r="B99" s="170" t="s">
        <v>82</v>
      </c>
      <c r="C99" s="170"/>
      <c r="D99" s="25">
        <v>0</v>
      </c>
      <c r="E99" s="14"/>
      <c r="F99" s="12">
        <f t="shared" ref="F99:F102" si="14">(D99*100)/$D$103</f>
        <v>0</v>
      </c>
      <c r="G99" s="41">
        <v>1</v>
      </c>
      <c r="H99" s="50">
        <f t="shared" si="11"/>
        <v>0</v>
      </c>
      <c r="I99" s="13"/>
    </row>
    <row r="100" spans="1:9">
      <c r="A100" s="35">
        <f t="shared" si="12"/>
        <v>6</v>
      </c>
      <c r="B100" s="170" t="s">
        <v>66</v>
      </c>
      <c r="C100" s="170"/>
      <c r="D100" s="25">
        <v>0</v>
      </c>
      <c r="E100" s="14"/>
      <c r="F100" s="12">
        <f t="shared" si="14"/>
        <v>0</v>
      </c>
      <c r="G100" s="41">
        <v>0.5</v>
      </c>
      <c r="H100" s="50">
        <f t="shared" si="11"/>
        <v>0</v>
      </c>
      <c r="I100" s="13"/>
    </row>
    <row r="101" spans="1:9">
      <c r="A101" s="35">
        <f t="shared" si="12"/>
        <v>7</v>
      </c>
      <c r="B101" s="170" t="s">
        <v>67</v>
      </c>
      <c r="C101" s="170"/>
      <c r="D101" s="25">
        <v>0</v>
      </c>
      <c r="E101" s="14"/>
      <c r="F101" s="12">
        <f t="shared" si="14"/>
        <v>0</v>
      </c>
      <c r="G101" s="41">
        <v>0.3</v>
      </c>
      <c r="H101" s="50">
        <f t="shared" si="11"/>
        <v>0</v>
      </c>
      <c r="I101" s="13"/>
    </row>
    <row r="102" spans="1:9">
      <c r="A102" s="35">
        <f t="shared" si="12"/>
        <v>8</v>
      </c>
      <c r="B102" s="170" t="s">
        <v>68</v>
      </c>
      <c r="C102" s="170"/>
      <c r="D102" s="25">
        <v>1</v>
      </c>
      <c r="E102" s="14"/>
      <c r="F102" s="12">
        <f t="shared" si="14"/>
        <v>20</v>
      </c>
      <c r="G102" s="41">
        <v>0.6</v>
      </c>
      <c r="H102" s="50">
        <f t="shared" si="11"/>
        <v>12</v>
      </c>
      <c r="I102" s="13"/>
    </row>
    <row r="103" spans="1:9">
      <c r="A103" s="171" t="s">
        <v>83</v>
      </c>
      <c r="B103" s="160"/>
      <c r="C103" s="160"/>
      <c r="D103" s="30">
        <v>5</v>
      </c>
      <c r="E103" s="160" t="s">
        <v>84</v>
      </c>
      <c r="F103" s="160"/>
      <c r="G103" s="160"/>
      <c r="H103" s="50">
        <f>SUM(H95:H102)</f>
        <v>56</v>
      </c>
      <c r="I103" s="8" t="s">
        <v>85</v>
      </c>
    </row>
    <row r="104" spans="1:9" ht="11.25" customHeight="1">
      <c r="A104" s="161" t="s">
        <v>258</v>
      </c>
      <c r="B104" s="162"/>
      <c r="C104" s="162"/>
      <c r="D104" s="162"/>
      <c r="E104" s="162"/>
      <c r="F104" s="162"/>
      <c r="G104" s="163"/>
      <c r="H104" s="50" t="s">
        <v>86</v>
      </c>
      <c r="I104" s="8"/>
    </row>
    <row r="105" spans="1:9">
      <c r="A105" s="164"/>
      <c r="B105" s="165"/>
      <c r="C105" s="165"/>
      <c r="D105" s="165"/>
      <c r="E105" s="165"/>
      <c r="F105" s="165"/>
      <c r="G105" s="166"/>
      <c r="H105" s="50" t="s">
        <v>87</v>
      </c>
      <c r="I105" s="8"/>
    </row>
    <row r="106" spans="1:9" ht="12" thickBot="1">
      <c r="A106" s="167"/>
      <c r="B106" s="168"/>
      <c r="C106" s="168"/>
      <c r="D106" s="168"/>
      <c r="E106" s="168"/>
      <c r="F106" s="168"/>
      <c r="G106" s="169"/>
      <c r="H106" s="52" t="s">
        <v>88</v>
      </c>
      <c r="I106" s="16"/>
    </row>
    <row r="107" spans="1:9" ht="12" thickBot="1"/>
    <row r="108" spans="1:9">
      <c r="A108" s="173" t="s">
        <v>256</v>
      </c>
      <c r="B108" s="174"/>
      <c r="C108" s="174"/>
      <c r="D108" s="174"/>
      <c r="E108" s="174"/>
      <c r="F108" s="174"/>
      <c r="G108" s="174"/>
      <c r="H108" s="174"/>
      <c r="I108" s="175"/>
    </row>
    <row r="109" spans="1:9">
      <c r="A109" s="157" t="s">
        <v>253</v>
      </c>
      <c r="B109" s="158"/>
      <c r="C109" s="158"/>
      <c r="D109" s="158" t="s">
        <v>255</v>
      </c>
      <c r="E109" s="158"/>
      <c r="F109" s="158"/>
      <c r="G109" s="158"/>
      <c r="H109" s="50" t="s">
        <v>257</v>
      </c>
      <c r="I109" s="8" t="s">
        <v>2</v>
      </c>
    </row>
    <row r="110" spans="1:9" ht="11.25" customHeight="1">
      <c r="A110" s="157" t="s">
        <v>254</v>
      </c>
      <c r="B110" s="158"/>
      <c r="C110" s="158"/>
      <c r="D110" s="159" t="s">
        <v>46</v>
      </c>
      <c r="E110" s="159"/>
      <c r="F110" s="159"/>
      <c r="G110" s="159"/>
      <c r="H110" s="51" t="s">
        <v>69</v>
      </c>
      <c r="I110" s="10" t="s">
        <v>69</v>
      </c>
    </row>
    <row r="111" spans="1:9">
      <c r="A111" s="157" t="s">
        <v>260</v>
      </c>
      <c r="B111" s="158"/>
      <c r="C111" s="158"/>
      <c r="D111" s="158" t="s">
        <v>259</v>
      </c>
      <c r="E111" s="158"/>
      <c r="F111" s="158"/>
      <c r="G111" s="158"/>
      <c r="H111" s="47" t="s">
        <v>219</v>
      </c>
      <c r="I111" s="53" t="s">
        <v>220</v>
      </c>
    </row>
    <row r="112" spans="1:9" ht="22.5">
      <c r="A112" s="34" t="s">
        <v>70</v>
      </c>
      <c r="B112" s="172" t="s">
        <v>71</v>
      </c>
      <c r="C112" s="172"/>
      <c r="D112" s="40" t="s">
        <v>72</v>
      </c>
      <c r="E112" s="40" t="s">
        <v>73</v>
      </c>
      <c r="F112" s="40" t="s">
        <v>74</v>
      </c>
      <c r="G112" s="39" t="s">
        <v>75</v>
      </c>
      <c r="H112" s="51" t="s">
        <v>76</v>
      </c>
      <c r="I112" s="11" t="s">
        <v>77</v>
      </c>
    </row>
    <row r="113" spans="1:9">
      <c r="A113" s="35">
        <v>1</v>
      </c>
      <c r="B113" s="170" t="s">
        <v>78</v>
      </c>
      <c r="C113" s="170"/>
      <c r="D113" s="25">
        <v>2</v>
      </c>
      <c r="E113" s="41">
        <f>D113</f>
        <v>2</v>
      </c>
      <c r="F113" s="12">
        <f>(E113*100)/$D$121</f>
        <v>66.666666666666671</v>
      </c>
      <c r="G113" s="41">
        <v>0.2</v>
      </c>
      <c r="H113" s="50">
        <f t="shared" ref="H113:H120" si="15">G113*F113</f>
        <v>13.333333333333336</v>
      </c>
      <c r="I113" s="13"/>
    </row>
    <row r="114" spans="1:9">
      <c r="A114" s="35">
        <f t="shared" ref="A114:A120" si="16">A113+1</f>
        <v>2</v>
      </c>
      <c r="B114" s="170" t="s">
        <v>79</v>
      </c>
      <c r="C114" s="170"/>
      <c r="D114" s="25">
        <v>0</v>
      </c>
      <c r="E114" s="41">
        <f>D114</f>
        <v>0</v>
      </c>
      <c r="F114" s="12">
        <f t="shared" ref="F114:F115" si="17">(E114*100)/$D$121</f>
        <v>0</v>
      </c>
      <c r="G114" s="41">
        <v>0.5</v>
      </c>
      <c r="H114" s="50">
        <f t="shared" si="15"/>
        <v>0</v>
      </c>
      <c r="I114" s="13"/>
    </row>
    <row r="115" spans="1:9">
      <c r="A115" s="35">
        <f t="shared" si="16"/>
        <v>3</v>
      </c>
      <c r="B115" s="170" t="s">
        <v>80</v>
      </c>
      <c r="C115" s="170"/>
      <c r="D115" s="25">
        <v>2</v>
      </c>
      <c r="E115" s="41">
        <f>D115</f>
        <v>2</v>
      </c>
      <c r="F115" s="12">
        <f t="shared" si="17"/>
        <v>66.666666666666671</v>
      </c>
      <c r="G115" s="41">
        <v>0.8</v>
      </c>
      <c r="H115" s="50">
        <f t="shared" si="15"/>
        <v>53.333333333333343</v>
      </c>
      <c r="I115" s="13"/>
    </row>
    <row r="116" spans="1:9">
      <c r="A116" s="35">
        <f t="shared" si="16"/>
        <v>4</v>
      </c>
      <c r="B116" s="170" t="s">
        <v>81</v>
      </c>
      <c r="C116" s="170"/>
      <c r="D116" s="25">
        <v>0</v>
      </c>
      <c r="E116" s="14"/>
      <c r="F116" s="12">
        <f>(D116*100)/$D$121</f>
        <v>0</v>
      </c>
      <c r="G116" s="41">
        <v>0.9</v>
      </c>
      <c r="H116" s="50">
        <f t="shared" si="15"/>
        <v>0</v>
      </c>
      <c r="I116" s="13"/>
    </row>
    <row r="117" spans="1:9">
      <c r="A117" s="35">
        <f t="shared" si="16"/>
        <v>5</v>
      </c>
      <c r="B117" s="170" t="s">
        <v>82</v>
      </c>
      <c r="C117" s="170"/>
      <c r="D117" s="25">
        <v>0</v>
      </c>
      <c r="E117" s="14"/>
      <c r="F117" s="12">
        <f t="shared" ref="F117:F120" si="18">(D117*100)/$D$121</f>
        <v>0</v>
      </c>
      <c r="G117" s="41">
        <v>1</v>
      </c>
      <c r="H117" s="50">
        <f t="shared" si="15"/>
        <v>0</v>
      </c>
      <c r="I117" s="13"/>
    </row>
    <row r="118" spans="1:9">
      <c r="A118" s="35">
        <f t="shared" si="16"/>
        <v>6</v>
      </c>
      <c r="B118" s="170" t="s">
        <v>66</v>
      </c>
      <c r="C118" s="170"/>
      <c r="D118" s="25">
        <v>0</v>
      </c>
      <c r="E118" s="14"/>
      <c r="F118" s="12">
        <f t="shared" si="18"/>
        <v>0</v>
      </c>
      <c r="G118" s="41">
        <v>0.5</v>
      </c>
      <c r="H118" s="50">
        <f t="shared" si="15"/>
        <v>0</v>
      </c>
      <c r="I118" s="13"/>
    </row>
    <row r="119" spans="1:9">
      <c r="A119" s="35">
        <f t="shared" si="16"/>
        <v>7</v>
      </c>
      <c r="B119" s="170" t="s">
        <v>67</v>
      </c>
      <c r="C119" s="170"/>
      <c r="D119" s="25">
        <v>0</v>
      </c>
      <c r="E119" s="14"/>
      <c r="F119" s="12">
        <f t="shared" si="18"/>
        <v>0</v>
      </c>
      <c r="G119" s="41">
        <v>0.3</v>
      </c>
      <c r="H119" s="50">
        <f t="shared" si="15"/>
        <v>0</v>
      </c>
      <c r="I119" s="13"/>
    </row>
    <row r="120" spans="1:9">
      <c r="A120" s="35">
        <f t="shared" si="16"/>
        <v>8</v>
      </c>
      <c r="B120" s="170" t="s">
        <v>68</v>
      </c>
      <c r="C120" s="170"/>
      <c r="D120" s="25">
        <v>1</v>
      </c>
      <c r="E120" s="14"/>
      <c r="F120" s="12">
        <f t="shared" si="18"/>
        <v>33.333333333333336</v>
      </c>
      <c r="G120" s="41">
        <v>0.6</v>
      </c>
      <c r="H120" s="50">
        <f t="shared" si="15"/>
        <v>20</v>
      </c>
      <c r="I120" s="13"/>
    </row>
    <row r="121" spans="1:9">
      <c r="A121" s="171" t="s">
        <v>83</v>
      </c>
      <c r="B121" s="160"/>
      <c r="C121" s="160"/>
      <c r="D121" s="30">
        <v>3</v>
      </c>
      <c r="E121" s="160" t="s">
        <v>84</v>
      </c>
      <c r="F121" s="160"/>
      <c r="G121" s="160"/>
      <c r="H121" s="50">
        <f>SUM(H113:H120)</f>
        <v>86.666666666666686</v>
      </c>
      <c r="I121" s="8" t="s">
        <v>85</v>
      </c>
    </row>
    <row r="122" spans="1:9" ht="11.25" customHeight="1">
      <c r="A122" s="161" t="s">
        <v>258</v>
      </c>
      <c r="B122" s="162"/>
      <c r="C122" s="162"/>
      <c r="D122" s="162"/>
      <c r="E122" s="162"/>
      <c r="F122" s="162"/>
      <c r="G122" s="163"/>
      <c r="H122" s="50" t="s">
        <v>86</v>
      </c>
      <c r="I122" s="8"/>
    </row>
    <row r="123" spans="1:9">
      <c r="A123" s="164"/>
      <c r="B123" s="165"/>
      <c r="C123" s="165"/>
      <c r="D123" s="165"/>
      <c r="E123" s="165"/>
      <c r="F123" s="165"/>
      <c r="G123" s="166"/>
      <c r="H123" s="50" t="s">
        <v>87</v>
      </c>
      <c r="I123" s="8"/>
    </row>
    <row r="124" spans="1:9" ht="12" thickBot="1">
      <c r="A124" s="167"/>
      <c r="B124" s="168"/>
      <c r="C124" s="168"/>
      <c r="D124" s="168"/>
      <c r="E124" s="168"/>
      <c r="F124" s="168"/>
      <c r="G124" s="169"/>
      <c r="H124" s="52" t="s">
        <v>88</v>
      </c>
      <c r="I124" s="16"/>
    </row>
    <row r="125" spans="1:9" ht="12" thickBot="1"/>
    <row r="126" spans="1:9">
      <c r="A126" s="173" t="s">
        <v>256</v>
      </c>
      <c r="B126" s="174"/>
      <c r="C126" s="174"/>
      <c r="D126" s="174"/>
      <c r="E126" s="174"/>
      <c r="F126" s="174"/>
      <c r="G126" s="174"/>
      <c r="H126" s="174"/>
      <c r="I126" s="175"/>
    </row>
    <row r="127" spans="1:9">
      <c r="A127" s="157" t="s">
        <v>253</v>
      </c>
      <c r="B127" s="158"/>
      <c r="C127" s="158"/>
      <c r="D127" s="158" t="s">
        <v>255</v>
      </c>
      <c r="E127" s="158"/>
      <c r="F127" s="158"/>
      <c r="G127" s="158"/>
      <c r="H127" s="50" t="s">
        <v>257</v>
      </c>
      <c r="I127" s="8" t="s">
        <v>2</v>
      </c>
    </row>
    <row r="128" spans="1:9" ht="11.25" customHeight="1">
      <c r="A128" s="157" t="s">
        <v>254</v>
      </c>
      <c r="B128" s="158"/>
      <c r="C128" s="158"/>
      <c r="D128" s="159" t="s">
        <v>46</v>
      </c>
      <c r="E128" s="159"/>
      <c r="F128" s="159"/>
      <c r="G128" s="159"/>
      <c r="H128" s="51" t="s">
        <v>69</v>
      </c>
      <c r="I128" s="10" t="s">
        <v>69</v>
      </c>
    </row>
    <row r="129" spans="1:9">
      <c r="A129" s="157" t="s">
        <v>260</v>
      </c>
      <c r="B129" s="158"/>
      <c r="C129" s="158"/>
      <c r="D129" s="158" t="s">
        <v>259</v>
      </c>
      <c r="E129" s="158"/>
      <c r="F129" s="158"/>
      <c r="G129" s="158"/>
      <c r="H129" s="47" t="s">
        <v>220</v>
      </c>
      <c r="I129" s="53" t="s">
        <v>221</v>
      </c>
    </row>
    <row r="130" spans="1:9" ht="22.5">
      <c r="A130" s="34" t="s">
        <v>70</v>
      </c>
      <c r="B130" s="172" t="s">
        <v>71</v>
      </c>
      <c r="C130" s="172"/>
      <c r="D130" s="40" t="s">
        <v>72</v>
      </c>
      <c r="E130" s="40" t="s">
        <v>73</v>
      </c>
      <c r="F130" s="40" t="s">
        <v>74</v>
      </c>
      <c r="G130" s="39" t="s">
        <v>75</v>
      </c>
      <c r="H130" s="51" t="s">
        <v>76</v>
      </c>
      <c r="I130" s="11" t="s">
        <v>77</v>
      </c>
    </row>
    <row r="131" spans="1:9">
      <c r="A131" s="35">
        <v>1</v>
      </c>
      <c r="B131" s="170" t="s">
        <v>78</v>
      </c>
      <c r="C131" s="170"/>
      <c r="D131" s="25">
        <v>1</v>
      </c>
      <c r="E131" s="41">
        <f>D131</f>
        <v>1</v>
      </c>
      <c r="F131" s="12">
        <f>(E131*100)/$D$139</f>
        <v>50</v>
      </c>
      <c r="G131" s="41">
        <v>0.2</v>
      </c>
      <c r="H131" s="50">
        <f t="shared" ref="H131:H138" si="19">G131*F131</f>
        <v>10</v>
      </c>
      <c r="I131" s="13"/>
    </row>
    <row r="132" spans="1:9">
      <c r="A132" s="35">
        <f t="shared" ref="A132:A138" si="20">A131+1</f>
        <v>2</v>
      </c>
      <c r="B132" s="170" t="s">
        <v>79</v>
      </c>
      <c r="C132" s="170"/>
      <c r="D132" s="25">
        <v>0</v>
      </c>
      <c r="E132" s="41">
        <f>D132</f>
        <v>0</v>
      </c>
      <c r="F132" s="12">
        <f>(E132*100)/$D$139</f>
        <v>0</v>
      </c>
      <c r="G132" s="41">
        <v>0.5</v>
      </c>
      <c r="H132" s="50">
        <f t="shared" si="19"/>
        <v>0</v>
      </c>
      <c r="I132" s="13"/>
    </row>
    <row r="133" spans="1:9">
      <c r="A133" s="35">
        <f t="shared" si="20"/>
        <v>3</v>
      </c>
      <c r="B133" s="170" t="s">
        <v>80</v>
      </c>
      <c r="C133" s="170"/>
      <c r="D133" s="25">
        <v>0</v>
      </c>
      <c r="E133" s="41">
        <f>D133</f>
        <v>0</v>
      </c>
      <c r="F133" s="12">
        <f>(E133*100)/$D$139</f>
        <v>0</v>
      </c>
      <c r="G133" s="41">
        <v>0.8</v>
      </c>
      <c r="H133" s="50">
        <f t="shared" si="19"/>
        <v>0</v>
      </c>
      <c r="I133" s="13"/>
    </row>
    <row r="134" spans="1:9">
      <c r="A134" s="35">
        <f t="shared" si="20"/>
        <v>4</v>
      </c>
      <c r="B134" s="170" t="s">
        <v>81</v>
      </c>
      <c r="C134" s="170"/>
      <c r="D134" s="25">
        <v>0</v>
      </c>
      <c r="E134" s="14"/>
      <c r="F134" s="12">
        <f>(D134*100)/$D$139</f>
        <v>0</v>
      </c>
      <c r="G134" s="41">
        <v>0.9</v>
      </c>
      <c r="H134" s="50">
        <f t="shared" si="19"/>
        <v>0</v>
      </c>
      <c r="I134" s="13"/>
    </row>
    <row r="135" spans="1:9">
      <c r="A135" s="35">
        <f t="shared" si="20"/>
        <v>5</v>
      </c>
      <c r="B135" s="170" t="s">
        <v>82</v>
      </c>
      <c r="C135" s="170"/>
      <c r="D135" s="25">
        <v>0</v>
      </c>
      <c r="E135" s="14"/>
      <c r="F135" s="12">
        <f t="shared" ref="F135:F138" si="21">(D135*100)/$D$139</f>
        <v>0</v>
      </c>
      <c r="G135" s="41">
        <v>1</v>
      </c>
      <c r="H135" s="50">
        <f t="shared" si="19"/>
        <v>0</v>
      </c>
      <c r="I135" s="13"/>
    </row>
    <row r="136" spans="1:9">
      <c r="A136" s="35">
        <f t="shared" si="20"/>
        <v>6</v>
      </c>
      <c r="B136" s="170" t="s">
        <v>66</v>
      </c>
      <c r="C136" s="170"/>
      <c r="D136" s="25">
        <v>0</v>
      </c>
      <c r="E136" s="14"/>
      <c r="F136" s="12">
        <f t="shared" si="21"/>
        <v>0</v>
      </c>
      <c r="G136" s="41">
        <v>0.5</v>
      </c>
      <c r="H136" s="50">
        <f t="shared" si="19"/>
        <v>0</v>
      </c>
      <c r="I136" s="13"/>
    </row>
    <row r="137" spans="1:9">
      <c r="A137" s="35">
        <f t="shared" si="20"/>
        <v>7</v>
      </c>
      <c r="B137" s="170" t="s">
        <v>67</v>
      </c>
      <c r="C137" s="170"/>
      <c r="D137" s="25">
        <v>0</v>
      </c>
      <c r="E137" s="14"/>
      <c r="F137" s="12">
        <f t="shared" si="21"/>
        <v>0</v>
      </c>
      <c r="G137" s="41">
        <v>0.3</v>
      </c>
      <c r="H137" s="50">
        <f t="shared" si="19"/>
        <v>0</v>
      </c>
      <c r="I137" s="13"/>
    </row>
    <row r="138" spans="1:9">
      <c r="A138" s="35">
        <f t="shared" si="20"/>
        <v>8</v>
      </c>
      <c r="B138" s="170" t="s">
        <v>68</v>
      </c>
      <c r="C138" s="170"/>
      <c r="D138" s="25">
        <v>0</v>
      </c>
      <c r="E138" s="14"/>
      <c r="F138" s="12">
        <f t="shared" si="21"/>
        <v>0</v>
      </c>
      <c r="G138" s="41">
        <v>0.6</v>
      </c>
      <c r="H138" s="50">
        <f t="shared" si="19"/>
        <v>0</v>
      </c>
      <c r="I138" s="13"/>
    </row>
    <row r="139" spans="1:9">
      <c r="A139" s="171" t="s">
        <v>83</v>
      </c>
      <c r="B139" s="160"/>
      <c r="C139" s="160"/>
      <c r="D139" s="30">
        <v>2</v>
      </c>
      <c r="E139" s="176" t="s">
        <v>84</v>
      </c>
      <c r="F139" s="177"/>
      <c r="G139" s="178"/>
      <c r="H139" s="50">
        <f>SUM(H131:H138)</f>
        <v>10</v>
      </c>
      <c r="I139" s="8" t="s">
        <v>85</v>
      </c>
    </row>
    <row r="140" spans="1:9" ht="11.25" customHeight="1">
      <c r="A140" s="161" t="s">
        <v>258</v>
      </c>
      <c r="B140" s="162"/>
      <c r="C140" s="162"/>
      <c r="D140" s="162"/>
      <c r="E140" s="162"/>
      <c r="F140" s="162"/>
      <c r="G140" s="163"/>
      <c r="H140" s="50" t="s">
        <v>86</v>
      </c>
      <c r="I140" s="8"/>
    </row>
    <row r="141" spans="1:9">
      <c r="A141" s="164"/>
      <c r="B141" s="165"/>
      <c r="C141" s="165"/>
      <c r="D141" s="165"/>
      <c r="E141" s="165"/>
      <c r="F141" s="165"/>
      <c r="G141" s="166"/>
      <c r="H141" s="50" t="s">
        <v>87</v>
      </c>
      <c r="I141" s="8"/>
    </row>
    <row r="142" spans="1:9" ht="12" thickBot="1">
      <c r="A142" s="167"/>
      <c r="B142" s="168"/>
      <c r="C142" s="168"/>
      <c r="D142" s="168"/>
      <c r="E142" s="168"/>
      <c r="F142" s="168"/>
      <c r="G142" s="169"/>
      <c r="H142" s="52" t="s">
        <v>88</v>
      </c>
      <c r="I142" s="16"/>
    </row>
    <row r="143" spans="1:9" ht="12" thickBot="1"/>
    <row r="144" spans="1:9">
      <c r="A144" s="173" t="s">
        <v>256</v>
      </c>
      <c r="B144" s="174"/>
      <c r="C144" s="174"/>
      <c r="D144" s="174"/>
      <c r="E144" s="174"/>
      <c r="F144" s="174"/>
      <c r="G144" s="174"/>
      <c r="H144" s="174"/>
      <c r="I144" s="175"/>
    </row>
    <row r="145" spans="1:9">
      <c r="A145" s="157" t="s">
        <v>253</v>
      </c>
      <c r="B145" s="158"/>
      <c r="C145" s="158"/>
      <c r="D145" s="158" t="s">
        <v>255</v>
      </c>
      <c r="E145" s="158"/>
      <c r="F145" s="158"/>
      <c r="G145" s="158"/>
      <c r="H145" s="50" t="s">
        <v>257</v>
      </c>
      <c r="I145" s="8" t="s">
        <v>2</v>
      </c>
    </row>
    <row r="146" spans="1:9" ht="11.25" customHeight="1">
      <c r="A146" s="157" t="s">
        <v>254</v>
      </c>
      <c r="B146" s="158"/>
      <c r="C146" s="158"/>
      <c r="D146" s="159" t="s">
        <v>46</v>
      </c>
      <c r="E146" s="159"/>
      <c r="F146" s="159"/>
      <c r="G146" s="159"/>
      <c r="H146" s="51" t="s">
        <v>69</v>
      </c>
      <c r="I146" s="10" t="s">
        <v>69</v>
      </c>
    </row>
    <row r="147" spans="1:9">
      <c r="A147" s="157" t="s">
        <v>260</v>
      </c>
      <c r="B147" s="158"/>
      <c r="C147" s="158"/>
      <c r="D147" s="158" t="s">
        <v>259</v>
      </c>
      <c r="E147" s="158"/>
      <c r="F147" s="158"/>
      <c r="G147" s="158"/>
      <c r="H147" s="47" t="s">
        <v>221</v>
      </c>
      <c r="I147" s="53" t="s">
        <v>222</v>
      </c>
    </row>
    <row r="148" spans="1:9" ht="22.5">
      <c r="A148" s="34" t="s">
        <v>70</v>
      </c>
      <c r="B148" s="172" t="s">
        <v>71</v>
      </c>
      <c r="C148" s="172"/>
      <c r="D148" s="40" t="s">
        <v>72</v>
      </c>
      <c r="E148" s="40" t="s">
        <v>73</v>
      </c>
      <c r="F148" s="40" t="s">
        <v>74</v>
      </c>
      <c r="G148" s="39" t="s">
        <v>75</v>
      </c>
      <c r="H148" s="51" t="s">
        <v>76</v>
      </c>
      <c r="I148" s="11" t="s">
        <v>77</v>
      </c>
    </row>
    <row r="149" spans="1:9">
      <c r="A149" s="35">
        <v>1</v>
      </c>
      <c r="B149" s="170" t="s">
        <v>78</v>
      </c>
      <c r="C149" s="170"/>
      <c r="D149" s="25">
        <v>1</v>
      </c>
      <c r="E149" s="41">
        <f>D149</f>
        <v>1</v>
      </c>
      <c r="F149" s="12">
        <f>(E149*100)/$D$157</f>
        <v>50</v>
      </c>
      <c r="G149" s="41">
        <v>0.2</v>
      </c>
      <c r="H149" s="50">
        <f t="shared" ref="H149:H156" si="22">G149*F149</f>
        <v>10</v>
      </c>
      <c r="I149" s="13"/>
    </row>
    <row r="150" spans="1:9">
      <c r="A150" s="35">
        <f t="shared" ref="A150:A156" si="23">A149+1</f>
        <v>2</v>
      </c>
      <c r="B150" s="170" t="s">
        <v>79</v>
      </c>
      <c r="C150" s="170"/>
      <c r="D150" s="25">
        <v>0</v>
      </c>
      <c r="E150" s="41">
        <f>D150</f>
        <v>0</v>
      </c>
      <c r="F150" s="12">
        <f t="shared" ref="F150:F151" si="24">(E150*100)/$D$157</f>
        <v>0</v>
      </c>
      <c r="G150" s="41">
        <v>0.5</v>
      </c>
      <c r="H150" s="50">
        <f t="shared" si="22"/>
        <v>0</v>
      </c>
      <c r="I150" s="13"/>
    </row>
    <row r="151" spans="1:9">
      <c r="A151" s="35">
        <f t="shared" si="23"/>
        <v>3</v>
      </c>
      <c r="B151" s="170" t="s">
        <v>80</v>
      </c>
      <c r="C151" s="170"/>
      <c r="D151" s="25">
        <v>1</v>
      </c>
      <c r="E151" s="41">
        <f>D151</f>
        <v>1</v>
      </c>
      <c r="F151" s="12">
        <f t="shared" si="24"/>
        <v>50</v>
      </c>
      <c r="G151" s="41">
        <v>0.8</v>
      </c>
      <c r="H151" s="50">
        <f t="shared" si="22"/>
        <v>40</v>
      </c>
      <c r="I151" s="13"/>
    </row>
    <row r="152" spans="1:9">
      <c r="A152" s="35">
        <f t="shared" si="23"/>
        <v>4</v>
      </c>
      <c r="B152" s="170" t="s">
        <v>81</v>
      </c>
      <c r="C152" s="170"/>
      <c r="D152" s="25">
        <v>0</v>
      </c>
      <c r="E152" s="14"/>
      <c r="F152" s="12">
        <f>(D152*100)/$D$157</f>
        <v>0</v>
      </c>
      <c r="G152" s="41">
        <v>0.9</v>
      </c>
      <c r="H152" s="50">
        <f t="shared" si="22"/>
        <v>0</v>
      </c>
      <c r="I152" s="13"/>
    </row>
    <row r="153" spans="1:9">
      <c r="A153" s="35">
        <f t="shared" si="23"/>
        <v>5</v>
      </c>
      <c r="B153" s="170" t="s">
        <v>82</v>
      </c>
      <c r="C153" s="170"/>
      <c r="D153" s="25">
        <v>0</v>
      </c>
      <c r="E153" s="14"/>
      <c r="F153" s="12">
        <f t="shared" ref="F153:F156" si="25">(D153*100)/$D$157</f>
        <v>0</v>
      </c>
      <c r="G153" s="41">
        <v>1</v>
      </c>
      <c r="H153" s="50">
        <f t="shared" si="22"/>
        <v>0</v>
      </c>
      <c r="I153" s="13"/>
    </row>
    <row r="154" spans="1:9">
      <c r="A154" s="35">
        <f t="shared" si="23"/>
        <v>6</v>
      </c>
      <c r="B154" s="170" t="s">
        <v>66</v>
      </c>
      <c r="C154" s="170"/>
      <c r="D154" s="25">
        <v>0</v>
      </c>
      <c r="E154" s="14"/>
      <c r="F154" s="12">
        <f t="shared" si="25"/>
        <v>0</v>
      </c>
      <c r="G154" s="41">
        <v>0.5</v>
      </c>
      <c r="H154" s="50">
        <f t="shared" si="22"/>
        <v>0</v>
      </c>
      <c r="I154" s="13"/>
    </row>
    <row r="155" spans="1:9">
      <c r="A155" s="35">
        <f t="shared" si="23"/>
        <v>7</v>
      </c>
      <c r="B155" s="170" t="s">
        <v>67</v>
      </c>
      <c r="C155" s="170"/>
      <c r="D155" s="25">
        <v>0</v>
      </c>
      <c r="E155" s="14"/>
      <c r="F155" s="12">
        <f t="shared" si="25"/>
        <v>0</v>
      </c>
      <c r="G155" s="41">
        <v>0.3</v>
      </c>
      <c r="H155" s="50">
        <f t="shared" si="22"/>
        <v>0</v>
      </c>
      <c r="I155" s="13"/>
    </row>
    <row r="156" spans="1:9">
      <c r="A156" s="35">
        <f t="shared" si="23"/>
        <v>8</v>
      </c>
      <c r="B156" s="170" t="s">
        <v>68</v>
      </c>
      <c r="C156" s="170"/>
      <c r="D156" s="25">
        <v>1</v>
      </c>
      <c r="E156" s="14"/>
      <c r="F156" s="12">
        <f t="shared" si="25"/>
        <v>50</v>
      </c>
      <c r="G156" s="41">
        <v>0.6</v>
      </c>
      <c r="H156" s="50">
        <f t="shared" si="22"/>
        <v>30</v>
      </c>
      <c r="I156" s="13"/>
    </row>
    <row r="157" spans="1:9">
      <c r="A157" s="171" t="s">
        <v>83</v>
      </c>
      <c r="B157" s="160"/>
      <c r="C157" s="160"/>
      <c r="D157" s="30">
        <v>2</v>
      </c>
      <c r="E157" s="160" t="s">
        <v>84</v>
      </c>
      <c r="F157" s="160"/>
      <c r="G157" s="160"/>
      <c r="H157" s="50">
        <f>SUM(H149:H156)</f>
        <v>80</v>
      </c>
      <c r="I157" s="8" t="s">
        <v>85</v>
      </c>
    </row>
    <row r="158" spans="1:9" ht="11.25" customHeight="1">
      <c r="A158" s="161" t="s">
        <v>258</v>
      </c>
      <c r="B158" s="162"/>
      <c r="C158" s="162"/>
      <c r="D158" s="162"/>
      <c r="E158" s="162"/>
      <c r="F158" s="162"/>
      <c r="G158" s="163"/>
      <c r="H158" s="50" t="s">
        <v>86</v>
      </c>
      <c r="I158" s="8"/>
    </row>
    <row r="159" spans="1:9">
      <c r="A159" s="164"/>
      <c r="B159" s="165"/>
      <c r="C159" s="165"/>
      <c r="D159" s="165"/>
      <c r="E159" s="165"/>
      <c r="F159" s="165"/>
      <c r="G159" s="166"/>
      <c r="H159" s="50" t="s">
        <v>87</v>
      </c>
      <c r="I159" s="8"/>
    </row>
    <row r="160" spans="1:9" ht="12" thickBot="1">
      <c r="A160" s="167"/>
      <c r="B160" s="168"/>
      <c r="C160" s="168"/>
      <c r="D160" s="168"/>
      <c r="E160" s="168"/>
      <c r="F160" s="168"/>
      <c r="G160" s="169"/>
      <c r="H160" s="52" t="s">
        <v>88</v>
      </c>
      <c r="I160" s="16"/>
    </row>
    <row r="161" spans="1:9" ht="12" thickBot="1"/>
    <row r="162" spans="1:9">
      <c r="A162" s="173" t="s">
        <v>256</v>
      </c>
      <c r="B162" s="174"/>
      <c r="C162" s="174"/>
      <c r="D162" s="174"/>
      <c r="E162" s="174"/>
      <c r="F162" s="174"/>
      <c r="G162" s="174"/>
      <c r="H162" s="174"/>
      <c r="I162" s="175"/>
    </row>
    <row r="163" spans="1:9">
      <c r="A163" s="157" t="s">
        <v>253</v>
      </c>
      <c r="B163" s="158"/>
      <c r="C163" s="158"/>
      <c r="D163" s="158" t="s">
        <v>255</v>
      </c>
      <c r="E163" s="158"/>
      <c r="F163" s="158"/>
      <c r="G163" s="158"/>
      <c r="H163" s="50" t="s">
        <v>257</v>
      </c>
      <c r="I163" s="8" t="s">
        <v>2</v>
      </c>
    </row>
    <row r="164" spans="1:9" ht="11.25" customHeight="1">
      <c r="A164" s="157" t="s">
        <v>254</v>
      </c>
      <c r="B164" s="158"/>
      <c r="C164" s="158"/>
      <c r="D164" s="159" t="s">
        <v>46</v>
      </c>
      <c r="E164" s="159"/>
      <c r="F164" s="159"/>
      <c r="G164" s="159"/>
      <c r="H164" s="51" t="s">
        <v>69</v>
      </c>
      <c r="I164" s="10" t="s">
        <v>69</v>
      </c>
    </row>
    <row r="165" spans="1:9">
      <c r="A165" s="157" t="s">
        <v>260</v>
      </c>
      <c r="B165" s="158"/>
      <c r="C165" s="158"/>
      <c r="D165" s="158" t="s">
        <v>259</v>
      </c>
      <c r="E165" s="158"/>
      <c r="F165" s="158"/>
      <c r="G165" s="158"/>
      <c r="H165" s="47" t="s">
        <v>222</v>
      </c>
      <c r="I165" s="53" t="s">
        <v>223</v>
      </c>
    </row>
    <row r="166" spans="1:9" ht="22.5">
      <c r="A166" s="34" t="s">
        <v>70</v>
      </c>
      <c r="B166" s="172" t="s">
        <v>71</v>
      </c>
      <c r="C166" s="172"/>
      <c r="D166" s="40" t="s">
        <v>72</v>
      </c>
      <c r="E166" s="40" t="s">
        <v>73</v>
      </c>
      <c r="F166" s="40" t="s">
        <v>74</v>
      </c>
      <c r="G166" s="39" t="s">
        <v>75</v>
      </c>
      <c r="H166" s="51" t="s">
        <v>76</v>
      </c>
      <c r="I166" s="11" t="s">
        <v>77</v>
      </c>
    </row>
    <row r="167" spans="1:9">
      <c r="A167" s="35">
        <v>1</v>
      </c>
      <c r="B167" s="170" t="s">
        <v>78</v>
      </c>
      <c r="C167" s="170"/>
      <c r="D167" s="25">
        <v>1</v>
      </c>
      <c r="E167" s="41">
        <f>D167</f>
        <v>1</v>
      </c>
      <c r="F167" s="12">
        <f>(E167*100)/$D$175</f>
        <v>33.333333333333336</v>
      </c>
      <c r="G167" s="41">
        <v>0.2</v>
      </c>
      <c r="H167" s="50">
        <f t="shared" ref="H167:H174" si="26">G167*F167</f>
        <v>6.6666666666666679</v>
      </c>
      <c r="I167" s="13"/>
    </row>
    <row r="168" spans="1:9">
      <c r="A168" s="35">
        <f t="shared" ref="A168:A174" si="27">A167+1</f>
        <v>2</v>
      </c>
      <c r="B168" s="170" t="s">
        <v>79</v>
      </c>
      <c r="C168" s="170"/>
      <c r="D168" s="25">
        <v>0</v>
      </c>
      <c r="E168" s="41">
        <f>D168</f>
        <v>0</v>
      </c>
      <c r="F168" s="12">
        <f t="shared" ref="F168:F169" si="28">(E168*100)/$D$175</f>
        <v>0</v>
      </c>
      <c r="G168" s="41">
        <v>0.5</v>
      </c>
      <c r="H168" s="50">
        <f t="shared" si="26"/>
        <v>0</v>
      </c>
      <c r="I168" s="13"/>
    </row>
    <row r="169" spans="1:9">
      <c r="A169" s="35">
        <f t="shared" si="27"/>
        <v>3</v>
      </c>
      <c r="B169" s="170" t="s">
        <v>80</v>
      </c>
      <c r="C169" s="170"/>
      <c r="D169" s="25">
        <v>0</v>
      </c>
      <c r="E169" s="41">
        <f>D169</f>
        <v>0</v>
      </c>
      <c r="F169" s="12">
        <f t="shared" si="28"/>
        <v>0</v>
      </c>
      <c r="G169" s="41">
        <v>0.8</v>
      </c>
      <c r="H169" s="50">
        <f t="shared" si="26"/>
        <v>0</v>
      </c>
      <c r="I169" s="13"/>
    </row>
    <row r="170" spans="1:9">
      <c r="A170" s="35">
        <f t="shared" si="27"/>
        <v>4</v>
      </c>
      <c r="B170" s="170" t="s">
        <v>81</v>
      </c>
      <c r="C170" s="170"/>
      <c r="D170" s="25">
        <v>0</v>
      </c>
      <c r="E170" s="14"/>
      <c r="F170" s="12">
        <f>(D170*100)/$D$175</f>
        <v>0</v>
      </c>
      <c r="G170" s="41">
        <v>0.9</v>
      </c>
      <c r="H170" s="50">
        <f t="shared" si="26"/>
        <v>0</v>
      </c>
      <c r="I170" s="13"/>
    </row>
    <row r="171" spans="1:9">
      <c r="A171" s="35">
        <f t="shared" si="27"/>
        <v>5</v>
      </c>
      <c r="B171" s="170" t="s">
        <v>82</v>
      </c>
      <c r="C171" s="170"/>
      <c r="D171" s="25">
        <v>0</v>
      </c>
      <c r="E171" s="14"/>
      <c r="F171" s="12">
        <f t="shared" ref="F171:F174" si="29">(D171*100)/$D$175</f>
        <v>0</v>
      </c>
      <c r="G171" s="41">
        <v>1</v>
      </c>
      <c r="H171" s="50">
        <f t="shared" si="26"/>
        <v>0</v>
      </c>
      <c r="I171" s="13"/>
    </row>
    <row r="172" spans="1:9">
      <c r="A172" s="35">
        <f t="shared" si="27"/>
        <v>6</v>
      </c>
      <c r="B172" s="170" t="s">
        <v>66</v>
      </c>
      <c r="C172" s="170"/>
      <c r="D172" s="25">
        <v>0</v>
      </c>
      <c r="E172" s="14"/>
      <c r="F172" s="12">
        <f t="shared" si="29"/>
        <v>0</v>
      </c>
      <c r="G172" s="41">
        <v>0.5</v>
      </c>
      <c r="H172" s="50">
        <f t="shared" si="26"/>
        <v>0</v>
      </c>
      <c r="I172" s="13"/>
    </row>
    <row r="173" spans="1:9">
      <c r="A173" s="35">
        <f t="shared" si="27"/>
        <v>7</v>
      </c>
      <c r="B173" s="170" t="s">
        <v>67</v>
      </c>
      <c r="C173" s="170"/>
      <c r="D173" s="25">
        <v>0</v>
      </c>
      <c r="E173" s="14"/>
      <c r="F173" s="12">
        <f t="shared" si="29"/>
        <v>0</v>
      </c>
      <c r="G173" s="41">
        <v>0.3</v>
      </c>
      <c r="H173" s="50">
        <f t="shared" si="26"/>
        <v>0</v>
      </c>
      <c r="I173" s="13"/>
    </row>
    <row r="174" spans="1:9">
      <c r="A174" s="35">
        <f t="shared" si="27"/>
        <v>8</v>
      </c>
      <c r="B174" s="170" t="s">
        <v>68</v>
      </c>
      <c r="C174" s="170"/>
      <c r="D174" s="25">
        <v>1</v>
      </c>
      <c r="E174" s="14"/>
      <c r="F174" s="12">
        <f t="shared" si="29"/>
        <v>33.333333333333336</v>
      </c>
      <c r="G174" s="41">
        <v>0.6</v>
      </c>
      <c r="H174" s="50">
        <f t="shared" si="26"/>
        <v>20</v>
      </c>
      <c r="I174" s="13"/>
    </row>
    <row r="175" spans="1:9">
      <c r="A175" s="171" t="s">
        <v>83</v>
      </c>
      <c r="B175" s="160"/>
      <c r="C175" s="160"/>
      <c r="D175" s="30">
        <v>3</v>
      </c>
      <c r="E175" s="160" t="s">
        <v>84</v>
      </c>
      <c r="F175" s="160"/>
      <c r="G175" s="160"/>
      <c r="H175" s="50">
        <f>SUM(H167:H174)</f>
        <v>26.666666666666668</v>
      </c>
      <c r="I175" s="8" t="s">
        <v>85</v>
      </c>
    </row>
    <row r="176" spans="1:9" ht="11.25" customHeight="1">
      <c r="A176" s="161" t="s">
        <v>258</v>
      </c>
      <c r="B176" s="162"/>
      <c r="C176" s="162"/>
      <c r="D176" s="162"/>
      <c r="E176" s="162"/>
      <c r="F176" s="162"/>
      <c r="G176" s="163"/>
      <c r="H176" s="50" t="s">
        <v>86</v>
      </c>
      <c r="I176" s="8"/>
    </row>
    <row r="177" spans="1:9">
      <c r="A177" s="164"/>
      <c r="B177" s="165"/>
      <c r="C177" s="165"/>
      <c r="D177" s="165"/>
      <c r="E177" s="165"/>
      <c r="F177" s="165"/>
      <c r="G177" s="166"/>
      <c r="H177" s="50" t="s">
        <v>87</v>
      </c>
      <c r="I177" s="8"/>
    </row>
    <row r="178" spans="1:9" ht="12" thickBot="1">
      <c r="A178" s="167"/>
      <c r="B178" s="168"/>
      <c r="C178" s="168"/>
      <c r="D178" s="168"/>
      <c r="E178" s="168"/>
      <c r="F178" s="168"/>
      <c r="G178" s="169"/>
      <c r="H178" s="52" t="s">
        <v>88</v>
      </c>
      <c r="I178" s="16"/>
    </row>
    <row r="179" spans="1:9" ht="12" thickBot="1"/>
    <row r="180" spans="1:9">
      <c r="A180" s="173" t="s">
        <v>256</v>
      </c>
      <c r="B180" s="174"/>
      <c r="C180" s="174"/>
      <c r="D180" s="174"/>
      <c r="E180" s="174"/>
      <c r="F180" s="174"/>
      <c r="G180" s="174"/>
      <c r="H180" s="174"/>
      <c r="I180" s="175"/>
    </row>
    <row r="181" spans="1:9">
      <c r="A181" s="157" t="s">
        <v>253</v>
      </c>
      <c r="B181" s="158"/>
      <c r="C181" s="158"/>
      <c r="D181" s="158" t="s">
        <v>255</v>
      </c>
      <c r="E181" s="158"/>
      <c r="F181" s="158"/>
      <c r="G181" s="158"/>
      <c r="H181" s="50" t="s">
        <v>257</v>
      </c>
      <c r="I181" s="8" t="s">
        <v>2</v>
      </c>
    </row>
    <row r="182" spans="1:9" ht="11.25" customHeight="1">
      <c r="A182" s="157" t="s">
        <v>254</v>
      </c>
      <c r="B182" s="158"/>
      <c r="C182" s="158"/>
      <c r="D182" s="159" t="s">
        <v>46</v>
      </c>
      <c r="E182" s="159"/>
      <c r="F182" s="159"/>
      <c r="G182" s="159"/>
      <c r="H182" s="51" t="s">
        <v>69</v>
      </c>
      <c r="I182" s="10" t="s">
        <v>69</v>
      </c>
    </row>
    <row r="183" spans="1:9">
      <c r="A183" s="157" t="s">
        <v>260</v>
      </c>
      <c r="B183" s="158"/>
      <c r="C183" s="158"/>
      <c r="D183" s="158" t="s">
        <v>259</v>
      </c>
      <c r="E183" s="158"/>
      <c r="F183" s="158"/>
      <c r="G183" s="158"/>
      <c r="H183" s="48" t="s">
        <v>223</v>
      </c>
      <c r="I183" s="54" t="s">
        <v>224</v>
      </c>
    </row>
    <row r="184" spans="1:9" ht="22.5">
      <c r="A184" s="34" t="s">
        <v>70</v>
      </c>
      <c r="B184" s="172" t="s">
        <v>71</v>
      </c>
      <c r="C184" s="172"/>
      <c r="D184" s="40" t="s">
        <v>72</v>
      </c>
      <c r="E184" s="40" t="s">
        <v>73</v>
      </c>
      <c r="F184" s="40" t="s">
        <v>74</v>
      </c>
      <c r="G184" s="39" t="s">
        <v>75</v>
      </c>
      <c r="H184" s="51" t="s">
        <v>76</v>
      </c>
      <c r="I184" s="11" t="s">
        <v>77</v>
      </c>
    </row>
    <row r="185" spans="1:9">
      <c r="A185" s="35">
        <v>1</v>
      </c>
      <c r="B185" s="170" t="s">
        <v>78</v>
      </c>
      <c r="C185" s="170"/>
      <c r="D185" s="25">
        <v>3</v>
      </c>
      <c r="E185" s="41">
        <f>D185</f>
        <v>3</v>
      </c>
      <c r="F185" s="12">
        <f>(E185*100)/$D$193</f>
        <v>100</v>
      </c>
      <c r="G185" s="41">
        <v>0.2</v>
      </c>
      <c r="H185" s="50">
        <f t="shared" ref="H185:H192" si="30">G185*F185</f>
        <v>20</v>
      </c>
      <c r="I185" s="13"/>
    </row>
    <row r="186" spans="1:9">
      <c r="A186" s="35">
        <f t="shared" ref="A186:A192" si="31">A185+1</f>
        <v>2</v>
      </c>
      <c r="B186" s="170" t="s">
        <v>79</v>
      </c>
      <c r="C186" s="170"/>
      <c r="D186" s="25">
        <v>0</v>
      </c>
      <c r="E186" s="41">
        <f>D186</f>
        <v>0</v>
      </c>
      <c r="F186" s="12">
        <f t="shared" ref="F186:F187" si="32">(E186*100)/$D$193</f>
        <v>0</v>
      </c>
      <c r="G186" s="41">
        <v>0.5</v>
      </c>
      <c r="H186" s="50">
        <f t="shared" si="30"/>
        <v>0</v>
      </c>
      <c r="I186" s="13"/>
    </row>
    <row r="187" spans="1:9">
      <c r="A187" s="35">
        <f t="shared" si="31"/>
        <v>3</v>
      </c>
      <c r="B187" s="170" t="s">
        <v>80</v>
      </c>
      <c r="C187" s="170"/>
      <c r="D187" s="25">
        <v>1</v>
      </c>
      <c r="E187" s="41">
        <f>D187</f>
        <v>1</v>
      </c>
      <c r="F187" s="12">
        <f t="shared" si="32"/>
        <v>33.333333333333336</v>
      </c>
      <c r="G187" s="41">
        <v>0.8</v>
      </c>
      <c r="H187" s="50">
        <f t="shared" si="30"/>
        <v>26.666666666666671</v>
      </c>
      <c r="I187" s="13"/>
    </row>
    <row r="188" spans="1:9">
      <c r="A188" s="35">
        <f t="shared" si="31"/>
        <v>4</v>
      </c>
      <c r="B188" s="170" t="s">
        <v>81</v>
      </c>
      <c r="C188" s="170"/>
      <c r="D188" s="25">
        <v>0</v>
      </c>
      <c r="E188" s="14"/>
      <c r="F188" s="12">
        <f>(D188*100)/$D$193</f>
        <v>0</v>
      </c>
      <c r="G188" s="41">
        <v>0.9</v>
      </c>
      <c r="H188" s="50">
        <f t="shared" si="30"/>
        <v>0</v>
      </c>
      <c r="I188" s="13"/>
    </row>
    <row r="189" spans="1:9">
      <c r="A189" s="35">
        <f t="shared" si="31"/>
        <v>5</v>
      </c>
      <c r="B189" s="170" t="s">
        <v>82</v>
      </c>
      <c r="C189" s="170"/>
      <c r="D189" s="25">
        <v>0</v>
      </c>
      <c r="E189" s="14"/>
      <c r="F189" s="12">
        <f t="shared" ref="F189:F192" si="33">(D189*100)/$D$193</f>
        <v>0</v>
      </c>
      <c r="G189" s="41">
        <v>1</v>
      </c>
      <c r="H189" s="50">
        <f t="shared" si="30"/>
        <v>0</v>
      </c>
      <c r="I189" s="13"/>
    </row>
    <row r="190" spans="1:9">
      <c r="A190" s="35">
        <f t="shared" si="31"/>
        <v>6</v>
      </c>
      <c r="B190" s="170" t="s">
        <v>66</v>
      </c>
      <c r="C190" s="170"/>
      <c r="D190" s="25">
        <v>0</v>
      </c>
      <c r="E190" s="14"/>
      <c r="F190" s="12">
        <f t="shared" si="33"/>
        <v>0</v>
      </c>
      <c r="G190" s="41">
        <v>0.5</v>
      </c>
      <c r="H190" s="50">
        <f t="shared" si="30"/>
        <v>0</v>
      </c>
      <c r="I190" s="13"/>
    </row>
    <row r="191" spans="1:9">
      <c r="A191" s="35">
        <f t="shared" si="31"/>
        <v>7</v>
      </c>
      <c r="B191" s="170" t="s">
        <v>67</v>
      </c>
      <c r="C191" s="170"/>
      <c r="D191" s="25">
        <v>0</v>
      </c>
      <c r="E191" s="14"/>
      <c r="F191" s="12">
        <f t="shared" si="33"/>
        <v>0</v>
      </c>
      <c r="G191" s="41">
        <v>0.3</v>
      </c>
      <c r="H191" s="50">
        <f t="shared" si="30"/>
        <v>0</v>
      </c>
      <c r="I191" s="13"/>
    </row>
    <row r="192" spans="1:9">
      <c r="A192" s="35">
        <f t="shared" si="31"/>
        <v>8</v>
      </c>
      <c r="B192" s="170" t="s">
        <v>68</v>
      </c>
      <c r="C192" s="170"/>
      <c r="D192" s="25">
        <v>2</v>
      </c>
      <c r="E192" s="14"/>
      <c r="F192" s="12">
        <f t="shared" si="33"/>
        <v>66.666666666666671</v>
      </c>
      <c r="G192" s="41">
        <v>0.6</v>
      </c>
      <c r="H192" s="50">
        <f t="shared" si="30"/>
        <v>40</v>
      </c>
      <c r="I192" s="13"/>
    </row>
    <row r="193" spans="1:9">
      <c r="A193" s="171" t="s">
        <v>83</v>
      </c>
      <c r="B193" s="160"/>
      <c r="C193" s="160"/>
      <c r="D193" s="30">
        <v>3</v>
      </c>
      <c r="E193" s="160" t="s">
        <v>84</v>
      </c>
      <c r="F193" s="160"/>
      <c r="G193" s="160"/>
      <c r="H193" s="50">
        <f>SUM(H185:H192)</f>
        <v>86.666666666666671</v>
      </c>
      <c r="I193" s="8" t="s">
        <v>85</v>
      </c>
    </row>
    <row r="194" spans="1:9" ht="11.25" customHeight="1">
      <c r="A194" s="161" t="s">
        <v>258</v>
      </c>
      <c r="B194" s="162"/>
      <c r="C194" s="162"/>
      <c r="D194" s="162"/>
      <c r="E194" s="162"/>
      <c r="F194" s="162"/>
      <c r="G194" s="163"/>
      <c r="H194" s="50" t="s">
        <v>86</v>
      </c>
      <c r="I194" s="8"/>
    </row>
    <row r="195" spans="1:9">
      <c r="A195" s="164"/>
      <c r="B195" s="165"/>
      <c r="C195" s="165"/>
      <c r="D195" s="165"/>
      <c r="E195" s="165"/>
      <c r="F195" s="165"/>
      <c r="G195" s="166"/>
      <c r="H195" s="50" t="s">
        <v>87</v>
      </c>
      <c r="I195" s="8"/>
    </row>
    <row r="196" spans="1:9" ht="12" thickBot="1">
      <c r="A196" s="167"/>
      <c r="B196" s="168"/>
      <c r="C196" s="168"/>
      <c r="D196" s="168"/>
      <c r="E196" s="168"/>
      <c r="F196" s="168"/>
      <c r="G196" s="169"/>
      <c r="H196" s="52" t="s">
        <v>88</v>
      </c>
      <c r="I196" s="16"/>
    </row>
    <row r="197" spans="1:9" ht="12" thickBot="1"/>
    <row r="198" spans="1:9">
      <c r="A198" s="173" t="s">
        <v>256</v>
      </c>
      <c r="B198" s="174"/>
      <c r="C198" s="174"/>
      <c r="D198" s="174"/>
      <c r="E198" s="174"/>
      <c r="F198" s="174"/>
      <c r="G198" s="174"/>
      <c r="H198" s="174"/>
      <c r="I198" s="175"/>
    </row>
    <row r="199" spans="1:9">
      <c r="A199" s="157" t="s">
        <v>253</v>
      </c>
      <c r="B199" s="158"/>
      <c r="C199" s="158"/>
      <c r="D199" s="158" t="s">
        <v>255</v>
      </c>
      <c r="E199" s="158"/>
      <c r="F199" s="158"/>
      <c r="G199" s="158"/>
      <c r="H199" s="50" t="s">
        <v>257</v>
      </c>
      <c r="I199" s="8" t="s">
        <v>2</v>
      </c>
    </row>
    <row r="200" spans="1:9" ht="11.25" customHeight="1">
      <c r="A200" s="157" t="s">
        <v>254</v>
      </c>
      <c r="B200" s="158"/>
      <c r="C200" s="158"/>
      <c r="D200" s="159" t="s">
        <v>46</v>
      </c>
      <c r="E200" s="159"/>
      <c r="F200" s="159"/>
      <c r="G200" s="159"/>
      <c r="H200" s="51" t="s">
        <v>69</v>
      </c>
      <c r="I200" s="10" t="s">
        <v>69</v>
      </c>
    </row>
    <row r="201" spans="1:9">
      <c r="A201" s="157" t="s">
        <v>260</v>
      </c>
      <c r="B201" s="158"/>
      <c r="C201" s="158"/>
      <c r="D201" s="158" t="s">
        <v>259</v>
      </c>
      <c r="E201" s="158"/>
      <c r="F201" s="158"/>
      <c r="G201" s="158"/>
      <c r="H201" s="48" t="s">
        <v>224</v>
      </c>
      <c r="I201" s="54" t="s">
        <v>225</v>
      </c>
    </row>
    <row r="202" spans="1:9" ht="22.5">
      <c r="A202" s="34" t="s">
        <v>70</v>
      </c>
      <c r="B202" s="172" t="s">
        <v>71</v>
      </c>
      <c r="C202" s="172"/>
      <c r="D202" s="40" t="s">
        <v>72</v>
      </c>
      <c r="E202" s="40" t="s">
        <v>73</v>
      </c>
      <c r="F202" s="40" t="s">
        <v>74</v>
      </c>
      <c r="G202" s="39" t="s">
        <v>75</v>
      </c>
      <c r="H202" s="51" t="s">
        <v>76</v>
      </c>
      <c r="I202" s="11" t="s">
        <v>77</v>
      </c>
    </row>
    <row r="203" spans="1:9">
      <c r="A203" s="35">
        <v>1</v>
      </c>
      <c r="B203" s="170" t="s">
        <v>78</v>
      </c>
      <c r="C203" s="170"/>
      <c r="D203" s="25">
        <v>4</v>
      </c>
      <c r="E203" s="41">
        <f>D203</f>
        <v>4</v>
      </c>
      <c r="F203" s="12">
        <f>(E203*100)/$D$211</f>
        <v>80</v>
      </c>
      <c r="G203" s="41">
        <v>0.2</v>
      </c>
      <c r="H203" s="50">
        <f t="shared" ref="H203:H210" si="34">G203*F203</f>
        <v>16</v>
      </c>
      <c r="I203" s="13"/>
    </row>
    <row r="204" spans="1:9">
      <c r="A204" s="35">
        <f t="shared" ref="A204:A210" si="35">A203+1</f>
        <v>2</v>
      </c>
      <c r="B204" s="170" t="s">
        <v>79</v>
      </c>
      <c r="C204" s="170"/>
      <c r="D204" s="25">
        <v>0</v>
      </c>
      <c r="E204" s="41">
        <f>D204</f>
        <v>0</v>
      </c>
      <c r="F204" s="12">
        <f t="shared" ref="F204:F205" si="36">(E204*100)/$D$211</f>
        <v>0</v>
      </c>
      <c r="G204" s="41">
        <v>0.5</v>
      </c>
      <c r="H204" s="50">
        <f t="shared" si="34"/>
        <v>0</v>
      </c>
      <c r="I204" s="13"/>
    </row>
    <row r="205" spans="1:9">
      <c r="A205" s="35">
        <f t="shared" si="35"/>
        <v>3</v>
      </c>
      <c r="B205" s="170" t="s">
        <v>80</v>
      </c>
      <c r="C205" s="170"/>
      <c r="D205" s="25">
        <v>0</v>
      </c>
      <c r="E205" s="41">
        <f>D205</f>
        <v>0</v>
      </c>
      <c r="F205" s="12">
        <f t="shared" si="36"/>
        <v>0</v>
      </c>
      <c r="G205" s="41">
        <v>0.8</v>
      </c>
      <c r="H205" s="50">
        <f t="shared" si="34"/>
        <v>0</v>
      </c>
      <c r="I205" s="13"/>
    </row>
    <row r="206" spans="1:9">
      <c r="A206" s="35">
        <f t="shared" si="35"/>
        <v>4</v>
      </c>
      <c r="B206" s="170" t="s">
        <v>81</v>
      </c>
      <c r="C206" s="170"/>
      <c r="D206" s="25">
        <v>0</v>
      </c>
      <c r="E206" s="14"/>
      <c r="F206" s="12">
        <f>(D206*100)/$D$211</f>
        <v>0</v>
      </c>
      <c r="G206" s="41">
        <v>0.9</v>
      </c>
      <c r="H206" s="50">
        <f t="shared" si="34"/>
        <v>0</v>
      </c>
      <c r="I206" s="13"/>
    </row>
    <row r="207" spans="1:9">
      <c r="A207" s="35">
        <f t="shared" si="35"/>
        <v>5</v>
      </c>
      <c r="B207" s="170" t="s">
        <v>82</v>
      </c>
      <c r="C207" s="170"/>
      <c r="D207" s="25">
        <v>0</v>
      </c>
      <c r="E207" s="14"/>
      <c r="F207" s="12">
        <f t="shared" ref="F207:F210" si="37">(D207*100)/$D$211</f>
        <v>0</v>
      </c>
      <c r="G207" s="41">
        <v>1</v>
      </c>
      <c r="H207" s="50">
        <f t="shared" si="34"/>
        <v>0</v>
      </c>
      <c r="I207" s="13"/>
    </row>
    <row r="208" spans="1:9">
      <c r="A208" s="35">
        <f t="shared" si="35"/>
        <v>6</v>
      </c>
      <c r="B208" s="170" t="s">
        <v>66</v>
      </c>
      <c r="C208" s="170"/>
      <c r="D208" s="25">
        <v>0</v>
      </c>
      <c r="E208" s="14"/>
      <c r="F208" s="12">
        <f t="shared" si="37"/>
        <v>0</v>
      </c>
      <c r="G208" s="41">
        <v>0.5</v>
      </c>
      <c r="H208" s="50">
        <f t="shared" si="34"/>
        <v>0</v>
      </c>
      <c r="I208" s="13"/>
    </row>
    <row r="209" spans="1:9">
      <c r="A209" s="35">
        <f t="shared" si="35"/>
        <v>7</v>
      </c>
      <c r="B209" s="170" t="s">
        <v>67</v>
      </c>
      <c r="C209" s="170"/>
      <c r="D209" s="25">
        <v>0</v>
      </c>
      <c r="E209" s="14"/>
      <c r="F209" s="12">
        <f t="shared" si="37"/>
        <v>0</v>
      </c>
      <c r="G209" s="41">
        <v>0.3</v>
      </c>
      <c r="H209" s="50">
        <f t="shared" si="34"/>
        <v>0</v>
      </c>
      <c r="I209" s="13"/>
    </row>
    <row r="210" spans="1:9">
      <c r="A210" s="35">
        <f t="shared" si="35"/>
        <v>8</v>
      </c>
      <c r="B210" s="170" t="s">
        <v>68</v>
      </c>
      <c r="C210" s="170"/>
      <c r="D210" s="25">
        <v>2</v>
      </c>
      <c r="E210" s="14"/>
      <c r="F210" s="12">
        <f t="shared" si="37"/>
        <v>40</v>
      </c>
      <c r="G210" s="41">
        <v>0.6</v>
      </c>
      <c r="H210" s="50">
        <f t="shared" si="34"/>
        <v>24</v>
      </c>
      <c r="I210" s="13"/>
    </row>
    <row r="211" spans="1:9">
      <c r="A211" s="171" t="s">
        <v>83</v>
      </c>
      <c r="B211" s="160"/>
      <c r="C211" s="160"/>
      <c r="D211" s="30">
        <v>5</v>
      </c>
      <c r="E211" s="160" t="s">
        <v>84</v>
      </c>
      <c r="F211" s="160"/>
      <c r="G211" s="160"/>
      <c r="H211" s="50">
        <f>SUM(H203:H210)</f>
        <v>40</v>
      </c>
      <c r="I211" s="8" t="s">
        <v>85</v>
      </c>
    </row>
    <row r="212" spans="1:9" ht="11.25" customHeight="1">
      <c r="A212" s="161" t="s">
        <v>258</v>
      </c>
      <c r="B212" s="162"/>
      <c r="C212" s="162"/>
      <c r="D212" s="162"/>
      <c r="E212" s="162"/>
      <c r="F212" s="162"/>
      <c r="G212" s="163"/>
      <c r="H212" s="50" t="s">
        <v>86</v>
      </c>
      <c r="I212" s="8"/>
    </row>
    <row r="213" spans="1:9">
      <c r="A213" s="164"/>
      <c r="B213" s="165"/>
      <c r="C213" s="165"/>
      <c r="D213" s="165"/>
      <c r="E213" s="165"/>
      <c r="F213" s="165"/>
      <c r="G213" s="166"/>
      <c r="H213" s="50" t="s">
        <v>87</v>
      </c>
      <c r="I213" s="8"/>
    </row>
    <row r="214" spans="1:9" ht="12" thickBot="1">
      <c r="A214" s="167"/>
      <c r="B214" s="168"/>
      <c r="C214" s="168"/>
      <c r="D214" s="168"/>
      <c r="E214" s="168"/>
      <c r="F214" s="168"/>
      <c r="G214" s="169"/>
      <c r="H214" s="52" t="s">
        <v>88</v>
      </c>
      <c r="I214" s="16"/>
    </row>
    <row r="215" spans="1:9" ht="12" thickBot="1"/>
    <row r="216" spans="1:9">
      <c r="A216" s="173" t="s">
        <v>256</v>
      </c>
      <c r="B216" s="174"/>
      <c r="C216" s="174"/>
      <c r="D216" s="174"/>
      <c r="E216" s="174"/>
      <c r="F216" s="174"/>
      <c r="G216" s="174"/>
      <c r="H216" s="174"/>
      <c r="I216" s="175"/>
    </row>
    <row r="217" spans="1:9">
      <c r="A217" s="157" t="s">
        <v>253</v>
      </c>
      <c r="B217" s="158"/>
      <c r="C217" s="158"/>
      <c r="D217" s="158" t="s">
        <v>255</v>
      </c>
      <c r="E217" s="158"/>
      <c r="F217" s="158"/>
      <c r="G217" s="158"/>
      <c r="H217" s="50" t="s">
        <v>257</v>
      </c>
      <c r="I217" s="8" t="s">
        <v>2</v>
      </c>
    </row>
    <row r="218" spans="1:9" ht="11.25" customHeight="1">
      <c r="A218" s="157" t="s">
        <v>254</v>
      </c>
      <c r="B218" s="158"/>
      <c r="C218" s="158"/>
      <c r="D218" s="159" t="s">
        <v>46</v>
      </c>
      <c r="E218" s="159"/>
      <c r="F218" s="159"/>
      <c r="G218" s="159"/>
      <c r="H218" s="51" t="s">
        <v>69</v>
      </c>
      <c r="I218" s="10" t="s">
        <v>69</v>
      </c>
    </row>
    <row r="219" spans="1:9">
      <c r="A219" s="157" t="s">
        <v>260</v>
      </c>
      <c r="B219" s="158"/>
      <c r="C219" s="158"/>
      <c r="D219" s="158" t="s">
        <v>259</v>
      </c>
      <c r="E219" s="158"/>
      <c r="F219" s="158"/>
      <c r="G219" s="158"/>
      <c r="H219" s="48" t="s">
        <v>225</v>
      </c>
      <c r="I219" s="54" t="s">
        <v>226</v>
      </c>
    </row>
    <row r="220" spans="1:9" ht="22.5">
      <c r="A220" s="34" t="s">
        <v>70</v>
      </c>
      <c r="B220" s="172" t="s">
        <v>71</v>
      </c>
      <c r="C220" s="172"/>
      <c r="D220" s="40" t="s">
        <v>72</v>
      </c>
      <c r="E220" s="40" t="s">
        <v>73</v>
      </c>
      <c r="F220" s="40" t="s">
        <v>74</v>
      </c>
      <c r="G220" s="39" t="s">
        <v>75</v>
      </c>
      <c r="H220" s="51" t="s">
        <v>76</v>
      </c>
      <c r="I220" s="11" t="s">
        <v>77</v>
      </c>
    </row>
    <row r="221" spans="1:9">
      <c r="A221" s="35">
        <v>1</v>
      </c>
      <c r="B221" s="170" t="s">
        <v>78</v>
      </c>
      <c r="C221" s="170"/>
      <c r="D221" s="25">
        <v>3</v>
      </c>
      <c r="E221" s="41">
        <f>D221</f>
        <v>3</v>
      </c>
      <c r="F221" s="12">
        <f>(E221*100)/$D$229</f>
        <v>75</v>
      </c>
      <c r="G221" s="41">
        <v>0.2</v>
      </c>
      <c r="H221" s="50">
        <f t="shared" ref="H221:H228" si="38">G221*F221</f>
        <v>15</v>
      </c>
      <c r="I221" s="13"/>
    </row>
    <row r="222" spans="1:9">
      <c r="A222" s="35">
        <f t="shared" ref="A222:A228" si="39">A221+1</f>
        <v>2</v>
      </c>
      <c r="B222" s="170" t="s">
        <v>79</v>
      </c>
      <c r="C222" s="170"/>
      <c r="D222" s="25">
        <v>0</v>
      </c>
      <c r="E222" s="41">
        <f>D222</f>
        <v>0</v>
      </c>
      <c r="F222" s="12">
        <f t="shared" ref="F222:F223" si="40">(E222*100)/$D$229</f>
        <v>0</v>
      </c>
      <c r="G222" s="41">
        <v>0.5</v>
      </c>
      <c r="H222" s="50">
        <f t="shared" si="38"/>
        <v>0</v>
      </c>
      <c r="I222" s="13"/>
    </row>
    <row r="223" spans="1:9">
      <c r="A223" s="35">
        <f t="shared" si="39"/>
        <v>3</v>
      </c>
      <c r="B223" s="170" t="s">
        <v>80</v>
      </c>
      <c r="C223" s="170"/>
      <c r="D223" s="25">
        <v>2</v>
      </c>
      <c r="E223" s="41">
        <f>D223</f>
        <v>2</v>
      </c>
      <c r="F223" s="12">
        <f t="shared" si="40"/>
        <v>50</v>
      </c>
      <c r="G223" s="41">
        <v>0.8</v>
      </c>
      <c r="H223" s="50">
        <f t="shared" si="38"/>
        <v>40</v>
      </c>
      <c r="I223" s="13"/>
    </row>
    <row r="224" spans="1:9">
      <c r="A224" s="35">
        <f t="shared" si="39"/>
        <v>4</v>
      </c>
      <c r="B224" s="170" t="s">
        <v>81</v>
      </c>
      <c r="C224" s="170"/>
      <c r="D224" s="25">
        <v>0</v>
      </c>
      <c r="E224" s="14"/>
      <c r="F224" s="12">
        <f>(D224*100)/$D$229</f>
        <v>0</v>
      </c>
      <c r="G224" s="41">
        <v>0.9</v>
      </c>
      <c r="H224" s="50">
        <f t="shared" si="38"/>
        <v>0</v>
      </c>
      <c r="I224" s="13"/>
    </row>
    <row r="225" spans="1:9">
      <c r="A225" s="35">
        <f t="shared" si="39"/>
        <v>5</v>
      </c>
      <c r="B225" s="170" t="s">
        <v>82</v>
      </c>
      <c r="C225" s="170"/>
      <c r="D225" s="25">
        <v>0</v>
      </c>
      <c r="E225" s="14"/>
      <c r="F225" s="12">
        <f t="shared" ref="F225:F228" si="41">(D225*100)/$D$229</f>
        <v>0</v>
      </c>
      <c r="G225" s="41">
        <v>1</v>
      </c>
      <c r="H225" s="50">
        <f t="shared" si="38"/>
        <v>0</v>
      </c>
      <c r="I225" s="13"/>
    </row>
    <row r="226" spans="1:9">
      <c r="A226" s="35">
        <f t="shared" si="39"/>
        <v>6</v>
      </c>
      <c r="B226" s="170" t="s">
        <v>66</v>
      </c>
      <c r="C226" s="170"/>
      <c r="D226" s="25">
        <v>0</v>
      </c>
      <c r="E226" s="14"/>
      <c r="F226" s="12">
        <f t="shared" si="41"/>
        <v>0</v>
      </c>
      <c r="G226" s="41">
        <v>0.5</v>
      </c>
      <c r="H226" s="50">
        <f t="shared" si="38"/>
        <v>0</v>
      </c>
      <c r="I226" s="13"/>
    </row>
    <row r="227" spans="1:9">
      <c r="A227" s="35">
        <f t="shared" si="39"/>
        <v>7</v>
      </c>
      <c r="B227" s="170" t="s">
        <v>67</v>
      </c>
      <c r="C227" s="170"/>
      <c r="D227" s="25">
        <v>1</v>
      </c>
      <c r="E227" s="14"/>
      <c r="F227" s="12">
        <f t="shared" si="41"/>
        <v>25</v>
      </c>
      <c r="G227" s="41">
        <v>0.3</v>
      </c>
      <c r="H227" s="50">
        <f t="shared" si="38"/>
        <v>7.5</v>
      </c>
      <c r="I227" s="13"/>
    </row>
    <row r="228" spans="1:9">
      <c r="A228" s="35">
        <f t="shared" si="39"/>
        <v>8</v>
      </c>
      <c r="B228" s="170" t="s">
        <v>68</v>
      </c>
      <c r="C228" s="170"/>
      <c r="D228" s="25">
        <v>3</v>
      </c>
      <c r="E228" s="14"/>
      <c r="F228" s="12">
        <f t="shared" si="41"/>
        <v>75</v>
      </c>
      <c r="G228" s="41">
        <v>0.6</v>
      </c>
      <c r="H228" s="50">
        <f t="shared" si="38"/>
        <v>45</v>
      </c>
      <c r="I228" s="13"/>
    </row>
    <row r="229" spans="1:9">
      <c r="A229" s="171" t="s">
        <v>83</v>
      </c>
      <c r="B229" s="160"/>
      <c r="C229" s="160"/>
      <c r="D229" s="30">
        <v>4</v>
      </c>
      <c r="E229" s="160" t="s">
        <v>84</v>
      </c>
      <c r="F229" s="160"/>
      <c r="G229" s="160"/>
      <c r="H229" s="50">
        <f>SUM(H221:H228)</f>
        <v>107.5</v>
      </c>
      <c r="I229" s="8" t="s">
        <v>85</v>
      </c>
    </row>
    <row r="230" spans="1:9" ht="11.25" customHeight="1">
      <c r="A230" s="161" t="s">
        <v>258</v>
      </c>
      <c r="B230" s="162"/>
      <c r="C230" s="162"/>
      <c r="D230" s="162"/>
      <c r="E230" s="162"/>
      <c r="F230" s="162"/>
      <c r="G230" s="163"/>
      <c r="H230" s="50" t="s">
        <v>86</v>
      </c>
      <c r="I230" s="8"/>
    </row>
    <row r="231" spans="1:9">
      <c r="A231" s="164"/>
      <c r="B231" s="165"/>
      <c r="C231" s="165"/>
      <c r="D231" s="165"/>
      <c r="E231" s="165"/>
      <c r="F231" s="165"/>
      <c r="G231" s="166"/>
      <c r="H231" s="50" t="s">
        <v>87</v>
      </c>
      <c r="I231" s="8"/>
    </row>
    <row r="232" spans="1:9" ht="12" thickBot="1">
      <c r="A232" s="167"/>
      <c r="B232" s="168"/>
      <c r="C232" s="168"/>
      <c r="D232" s="168"/>
      <c r="E232" s="168"/>
      <c r="F232" s="168"/>
      <c r="G232" s="169"/>
      <c r="H232" s="52" t="s">
        <v>88</v>
      </c>
      <c r="I232" s="16"/>
    </row>
    <row r="233" spans="1:9" ht="12" thickBot="1"/>
    <row r="234" spans="1:9">
      <c r="A234" s="173" t="s">
        <v>256</v>
      </c>
      <c r="B234" s="174"/>
      <c r="C234" s="174"/>
      <c r="D234" s="174"/>
      <c r="E234" s="174"/>
      <c r="F234" s="174"/>
      <c r="G234" s="174"/>
      <c r="H234" s="174"/>
      <c r="I234" s="175"/>
    </row>
    <row r="235" spans="1:9">
      <c r="A235" s="157" t="s">
        <v>253</v>
      </c>
      <c r="B235" s="158"/>
      <c r="C235" s="158"/>
      <c r="D235" s="158" t="s">
        <v>255</v>
      </c>
      <c r="E235" s="158"/>
      <c r="F235" s="158"/>
      <c r="G235" s="158"/>
      <c r="H235" s="50" t="s">
        <v>257</v>
      </c>
      <c r="I235" s="8" t="s">
        <v>2</v>
      </c>
    </row>
    <row r="236" spans="1:9" ht="11.25" customHeight="1">
      <c r="A236" s="157" t="s">
        <v>254</v>
      </c>
      <c r="B236" s="158"/>
      <c r="C236" s="158"/>
      <c r="D236" s="159" t="s">
        <v>46</v>
      </c>
      <c r="E236" s="159"/>
      <c r="F236" s="159"/>
      <c r="G236" s="159"/>
      <c r="H236" s="51" t="s">
        <v>69</v>
      </c>
      <c r="I236" s="10" t="s">
        <v>69</v>
      </c>
    </row>
    <row r="237" spans="1:9">
      <c r="A237" s="157" t="s">
        <v>260</v>
      </c>
      <c r="B237" s="158"/>
      <c r="C237" s="158"/>
      <c r="D237" s="158" t="s">
        <v>259</v>
      </c>
      <c r="E237" s="158"/>
      <c r="F237" s="158"/>
      <c r="G237" s="158"/>
      <c r="H237" s="48" t="s">
        <v>226</v>
      </c>
      <c r="I237" s="54" t="s">
        <v>227</v>
      </c>
    </row>
    <row r="238" spans="1:9" ht="22.5">
      <c r="A238" s="34" t="s">
        <v>70</v>
      </c>
      <c r="B238" s="172" t="s">
        <v>71</v>
      </c>
      <c r="C238" s="172"/>
      <c r="D238" s="40" t="s">
        <v>72</v>
      </c>
      <c r="E238" s="40" t="s">
        <v>73</v>
      </c>
      <c r="F238" s="40" t="s">
        <v>74</v>
      </c>
      <c r="G238" s="39" t="s">
        <v>75</v>
      </c>
      <c r="H238" s="51" t="s">
        <v>76</v>
      </c>
      <c r="I238" s="11" t="s">
        <v>77</v>
      </c>
    </row>
    <row r="239" spans="1:9">
      <c r="A239" s="35">
        <v>1</v>
      </c>
      <c r="B239" s="170" t="s">
        <v>78</v>
      </c>
      <c r="C239" s="170"/>
      <c r="D239" s="25">
        <v>3</v>
      </c>
      <c r="E239" s="41">
        <f>D239</f>
        <v>3</v>
      </c>
      <c r="F239" s="12">
        <f>(E239*100)/$D$247</f>
        <v>60</v>
      </c>
      <c r="G239" s="41">
        <v>0.2</v>
      </c>
      <c r="H239" s="50">
        <f t="shared" ref="H239:H246" si="42">G239*F239</f>
        <v>12</v>
      </c>
      <c r="I239" s="13"/>
    </row>
    <row r="240" spans="1:9">
      <c r="A240" s="35">
        <f t="shared" ref="A240:A246" si="43">A239+1</f>
        <v>2</v>
      </c>
      <c r="B240" s="170" t="s">
        <v>79</v>
      </c>
      <c r="C240" s="170"/>
      <c r="D240" s="25">
        <v>0</v>
      </c>
      <c r="E240" s="41">
        <f>D240</f>
        <v>0</v>
      </c>
      <c r="F240" s="12">
        <f t="shared" ref="F240:F241" si="44">(E240*100)/$D$247</f>
        <v>0</v>
      </c>
      <c r="G240" s="41">
        <v>0.5</v>
      </c>
      <c r="H240" s="50">
        <f t="shared" si="42"/>
        <v>0</v>
      </c>
      <c r="I240" s="13"/>
    </row>
    <row r="241" spans="1:9">
      <c r="A241" s="35">
        <f t="shared" si="43"/>
        <v>3</v>
      </c>
      <c r="B241" s="170" t="s">
        <v>80</v>
      </c>
      <c r="C241" s="170"/>
      <c r="D241" s="25">
        <v>0</v>
      </c>
      <c r="E241" s="41">
        <f>D241</f>
        <v>0</v>
      </c>
      <c r="F241" s="12">
        <f t="shared" si="44"/>
        <v>0</v>
      </c>
      <c r="G241" s="41">
        <v>0.8</v>
      </c>
      <c r="H241" s="50">
        <f t="shared" si="42"/>
        <v>0</v>
      </c>
      <c r="I241" s="13"/>
    </row>
    <row r="242" spans="1:9">
      <c r="A242" s="35">
        <f t="shared" si="43"/>
        <v>4</v>
      </c>
      <c r="B242" s="170" t="s">
        <v>81</v>
      </c>
      <c r="C242" s="170"/>
      <c r="D242" s="25">
        <v>0</v>
      </c>
      <c r="E242" s="14"/>
      <c r="F242" s="12">
        <f>(D242*100)/$D$247</f>
        <v>0</v>
      </c>
      <c r="G242" s="41">
        <v>0.9</v>
      </c>
      <c r="H242" s="50">
        <f t="shared" si="42"/>
        <v>0</v>
      </c>
      <c r="I242" s="13"/>
    </row>
    <row r="243" spans="1:9">
      <c r="A243" s="35">
        <f t="shared" si="43"/>
        <v>5</v>
      </c>
      <c r="B243" s="170" t="s">
        <v>82</v>
      </c>
      <c r="C243" s="170"/>
      <c r="D243" s="25">
        <v>0</v>
      </c>
      <c r="E243" s="14"/>
      <c r="F243" s="12">
        <f t="shared" ref="F243:F246" si="45">(D243*100)/$D$247</f>
        <v>0</v>
      </c>
      <c r="G243" s="41">
        <v>1</v>
      </c>
      <c r="H243" s="50">
        <f t="shared" si="42"/>
        <v>0</v>
      </c>
      <c r="I243" s="13"/>
    </row>
    <row r="244" spans="1:9">
      <c r="A244" s="35">
        <f t="shared" si="43"/>
        <v>6</v>
      </c>
      <c r="B244" s="170" t="s">
        <v>66</v>
      </c>
      <c r="C244" s="170"/>
      <c r="D244" s="25">
        <v>0</v>
      </c>
      <c r="E244" s="14"/>
      <c r="F244" s="12">
        <f t="shared" si="45"/>
        <v>0</v>
      </c>
      <c r="G244" s="41">
        <v>0.5</v>
      </c>
      <c r="H244" s="50">
        <f t="shared" si="42"/>
        <v>0</v>
      </c>
      <c r="I244" s="13"/>
    </row>
    <row r="245" spans="1:9">
      <c r="A245" s="35">
        <f t="shared" si="43"/>
        <v>7</v>
      </c>
      <c r="B245" s="170" t="s">
        <v>67</v>
      </c>
      <c r="C245" s="170"/>
      <c r="D245" s="25">
        <v>1</v>
      </c>
      <c r="E245" s="14"/>
      <c r="F245" s="12">
        <f t="shared" si="45"/>
        <v>20</v>
      </c>
      <c r="G245" s="41">
        <v>0.3</v>
      </c>
      <c r="H245" s="50">
        <f t="shared" si="42"/>
        <v>6</v>
      </c>
      <c r="I245" s="13"/>
    </row>
    <row r="246" spans="1:9">
      <c r="A246" s="35">
        <f t="shared" si="43"/>
        <v>8</v>
      </c>
      <c r="B246" s="170" t="s">
        <v>68</v>
      </c>
      <c r="C246" s="170"/>
      <c r="D246" s="25">
        <v>2</v>
      </c>
      <c r="E246" s="14"/>
      <c r="F246" s="12">
        <f t="shared" si="45"/>
        <v>40</v>
      </c>
      <c r="G246" s="41">
        <v>0.6</v>
      </c>
      <c r="H246" s="50">
        <f t="shared" si="42"/>
        <v>24</v>
      </c>
      <c r="I246" s="13"/>
    </row>
    <row r="247" spans="1:9">
      <c r="A247" s="171" t="s">
        <v>83</v>
      </c>
      <c r="B247" s="160"/>
      <c r="C247" s="160"/>
      <c r="D247" s="30">
        <v>5</v>
      </c>
      <c r="E247" s="160" t="s">
        <v>84</v>
      </c>
      <c r="F247" s="160"/>
      <c r="G247" s="160"/>
      <c r="H247" s="50">
        <f>SUM(H239:H246)</f>
        <v>42</v>
      </c>
      <c r="I247" s="8" t="s">
        <v>85</v>
      </c>
    </row>
    <row r="248" spans="1:9" ht="11.25" customHeight="1">
      <c r="A248" s="161" t="s">
        <v>258</v>
      </c>
      <c r="B248" s="162"/>
      <c r="C248" s="162"/>
      <c r="D248" s="162"/>
      <c r="E248" s="162"/>
      <c r="F248" s="162"/>
      <c r="G248" s="163"/>
      <c r="H248" s="50" t="s">
        <v>86</v>
      </c>
      <c r="I248" s="8"/>
    </row>
    <row r="249" spans="1:9">
      <c r="A249" s="164"/>
      <c r="B249" s="165"/>
      <c r="C249" s="165"/>
      <c r="D249" s="165"/>
      <c r="E249" s="165"/>
      <c r="F249" s="165"/>
      <c r="G249" s="166"/>
      <c r="H249" s="50" t="s">
        <v>87</v>
      </c>
      <c r="I249" s="8"/>
    </row>
    <row r="250" spans="1:9" ht="12" thickBot="1">
      <c r="A250" s="167"/>
      <c r="B250" s="168"/>
      <c r="C250" s="168"/>
      <c r="D250" s="168"/>
      <c r="E250" s="168"/>
      <c r="F250" s="168"/>
      <c r="G250" s="169"/>
      <c r="H250" s="52" t="s">
        <v>88</v>
      </c>
      <c r="I250" s="16"/>
    </row>
    <row r="251" spans="1:9" ht="12" thickBot="1"/>
    <row r="252" spans="1:9">
      <c r="A252" s="173" t="s">
        <v>256</v>
      </c>
      <c r="B252" s="174"/>
      <c r="C252" s="174"/>
      <c r="D252" s="174"/>
      <c r="E252" s="174"/>
      <c r="F252" s="174"/>
      <c r="G252" s="174"/>
      <c r="H252" s="174"/>
      <c r="I252" s="175"/>
    </row>
    <row r="253" spans="1:9">
      <c r="A253" s="157" t="s">
        <v>253</v>
      </c>
      <c r="B253" s="158"/>
      <c r="C253" s="158"/>
      <c r="D253" s="158" t="s">
        <v>255</v>
      </c>
      <c r="E253" s="158"/>
      <c r="F253" s="158"/>
      <c r="G253" s="158"/>
      <c r="H253" s="50" t="s">
        <v>257</v>
      </c>
      <c r="I253" s="8" t="s">
        <v>2</v>
      </c>
    </row>
    <row r="254" spans="1:9" ht="11.25" customHeight="1">
      <c r="A254" s="157" t="s">
        <v>254</v>
      </c>
      <c r="B254" s="158"/>
      <c r="C254" s="158"/>
      <c r="D254" s="159" t="s">
        <v>46</v>
      </c>
      <c r="E254" s="159"/>
      <c r="F254" s="159"/>
      <c r="G254" s="159"/>
      <c r="H254" s="51" t="s">
        <v>69</v>
      </c>
      <c r="I254" s="10" t="s">
        <v>69</v>
      </c>
    </row>
    <row r="255" spans="1:9">
      <c r="A255" s="157" t="s">
        <v>260</v>
      </c>
      <c r="B255" s="158"/>
      <c r="C255" s="158"/>
      <c r="D255" s="158" t="s">
        <v>259</v>
      </c>
      <c r="E255" s="158"/>
      <c r="F255" s="158"/>
      <c r="G255" s="158"/>
      <c r="H255" s="48" t="s">
        <v>227</v>
      </c>
      <c r="I255" s="54" t="s">
        <v>228</v>
      </c>
    </row>
    <row r="256" spans="1:9" ht="22.5">
      <c r="A256" s="34" t="s">
        <v>70</v>
      </c>
      <c r="B256" s="172" t="s">
        <v>71</v>
      </c>
      <c r="C256" s="172"/>
      <c r="D256" s="40" t="s">
        <v>72</v>
      </c>
      <c r="E256" s="40" t="s">
        <v>73</v>
      </c>
      <c r="F256" s="40" t="s">
        <v>74</v>
      </c>
      <c r="G256" s="39" t="s">
        <v>75</v>
      </c>
      <c r="H256" s="51" t="s">
        <v>76</v>
      </c>
      <c r="I256" s="11" t="s">
        <v>77</v>
      </c>
    </row>
    <row r="257" spans="1:9">
      <c r="A257" s="35">
        <v>1</v>
      </c>
      <c r="B257" s="170" t="s">
        <v>78</v>
      </c>
      <c r="C257" s="170"/>
      <c r="D257" s="25">
        <v>3</v>
      </c>
      <c r="E257" s="41">
        <f>D257</f>
        <v>3</v>
      </c>
      <c r="F257" s="12">
        <f>(E257*100)/$D$265</f>
        <v>100</v>
      </c>
      <c r="G257" s="41">
        <v>0.2</v>
      </c>
      <c r="H257" s="50">
        <f t="shared" ref="H257:H264" si="46">G257*F257</f>
        <v>20</v>
      </c>
      <c r="I257" s="13"/>
    </row>
    <row r="258" spans="1:9">
      <c r="A258" s="35">
        <f t="shared" ref="A258:A264" si="47">A257+1</f>
        <v>2</v>
      </c>
      <c r="B258" s="170" t="s">
        <v>79</v>
      </c>
      <c r="C258" s="170"/>
      <c r="D258" s="25">
        <v>0</v>
      </c>
      <c r="E258" s="41">
        <f>D258</f>
        <v>0</v>
      </c>
      <c r="F258" s="12">
        <f t="shared" ref="F258:F259" si="48">(E258*100)/$D$265</f>
        <v>0</v>
      </c>
      <c r="G258" s="41">
        <v>0.5</v>
      </c>
      <c r="H258" s="50">
        <f t="shared" si="46"/>
        <v>0</v>
      </c>
      <c r="I258" s="13"/>
    </row>
    <row r="259" spans="1:9">
      <c r="A259" s="35">
        <f t="shared" si="47"/>
        <v>3</v>
      </c>
      <c r="B259" s="170" t="s">
        <v>80</v>
      </c>
      <c r="C259" s="170"/>
      <c r="D259" s="25">
        <v>2</v>
      </c>
      <c r="E259" s="41">
        <f>D259</f>
        <v>2</v>
      </c>
      <c r="F259" s="12">
        <f t="shared" si="48"/>
        <v>66.666666666666671</v>
      </c>
      <c r="G259" s="41">
        <v>0.8</v>
      </c>
      <c r="H259" s="50">
        <f t="shared" si="46"/>
        <v>53.333333333333343</v>
      </c>
      <c r="I259" s="13"/>
    </row>
    <row r="260" spans="1:9">
      <c r="A260" s="35">
        <f t="shared" si="47"/>
        <v>4</v>
      </c>
      <c r="B260" s="170" t="s">
        <v>81</v>
      </c>
      <c r="C260" s="170"/>
      <c r="D260" s="25">
        <v>0</v>
      </c>
      <c r="E260" s="14"/>
      <c r="F260" s="12">
        <f>(D260*100)/$D$265</f>
        <v>0</v>
      </c>
      <c r="G260" s="41">
        <v>0.9</v>
      </c>
      <c r="H260" s="50">
        <f t="shared" si="46"/>
        <v>0</v>
      </c>
      <c r="I260" s="13"/>
    </row>
    <row r="261" spans="1:9">
      <c r="A261" s="35">
        <f t="shared" si="47"/>
        <v>5</v>
      </c>
      <c r="B261" s="170" t="s">
        <v>82</v>
      </c>
      <c r="C261" s="170"/>
      <c r="D261" s="25">
        <v>0</v>
      </c>
      <c r="E261" s="14"/>
      <c r="F261" s="12">
        <f t="shared" ref="F261:F264" si="49">(D261*100)/$D$265</f>
        <v>0</v>
      </c>
      <c r="G261" s="41">
        <v>1</v>
      </c>
      <c r="H261" s="50">
        <f t="shared" si="46"/>
        <v>0</v>
      </c>
      <c r="I261" s="13"/>
    </row>
    <row r="262" spans="1:9">
      <c r="A262" s="35">
        <f t="shared" si="47"/>
        <v>6</v>
      </c>
      <c r="B262" s="170" t="s">
        <v>66</v>
      </c>
      <c r="C262" s="170"/>
      <c r="D262" s="25">
        <v>0</v>
      </c>
      <c r="E262" s="14"/>
      <c r="F262" s="12">
        <f t="shared" si="49"/>
        <v>0</v>
      </c>
      <c r="G262" s="41">
        <v>0.5</v>
      </c>
      <c r="H262" s="50">
        <f t="shared" si="46"/>
        <v>0</v>
      </c>
      <c r="I262" s="13"/>
    </row>
    <row r="263" spans="1:9">
      <c r="A263" s="35">
        <f t="shared" si="47"/>
        <v>7</v>
      </c>
      <c r="B263" s="170" t="s">
        <v>67</v>
      </c>
      <c r="C263" s="170"/>
      <c r="D263" s="25">
        <v>0</v>
      </c>
      <c r="E263" s="14"/>
      <c r="F263" s="12">
        <f t="shared" si="49"/>
        <v>0</v>
      </c>
      <c r="G263" s="41">
        <v>0.3</v>
      </c>
      <c r="H263" s="50">
        <f t="shared" si="46"/>
        <v>0</v>
      </c>
      <c r="I263" s="13"/>
    </row>
    <row r="264" spans="1:9">
      <c r="A264" s="35">
        <f t="shared" si="47"/>
        <v>8</v>
      </c>
      <c r="B264" s="170" t="s">
        <v>68</v>
      </c>
      <c r="C264" s="170"/>
      <c r="D264" s="25">
        <v>1</v>
      </c>
      <c r="E264" s="14"/>
      <c r="F264" s="12">
        <f t="shared" si="49"/>
        <v>33.333333333333336</v>
      </c>
      <c r="G264" s="41">
        <v>0.6</v>
      </c>
      <c r="H264" s="50">
        <f t="shared" si="46"/>
        <v>20</v>
      </c>
      <c r="I264" s="13"/>
    </row>
    <row r="265" spans="1:9">
      <c r="A265" s="171" t="s">
        <v>83</v>
      </c>
      <c r="B265" s="160"/>
      <c r="C265" s="160"/>
      <c r="D265" s="30">
        <v>3</v>
      </c>
      <c r="E265" s="160" t="s">
        <v>84</v>
      </c>
      <c r="F265" s="160"/>
      <c r="G265" s="160"/>
      <c r="H265" s="50">
        <f>SUM(H257:H264)</f>
        <v>93.333333333333343</v>
      </c>
      <c r="I265" s="8" t="s">
        <v>85</v>
      </c>
    </row>
    <row r="266" spans="1:9" ht="11.25" customHeight="1">
      <c r="A266" s="161" t="s">
        <v>258</v>
      </c>
      <c r="B266" s="162"/>
      <c r="C266" s="162"/>
      <c r="D266" s="162"/>
      <c r="E266" s="162"/>
      <c r="F266" s="162"/>
      <c r="G266" s="163"/>
      <c r="H266" s="50" t="s">
        <v>86</v>
      </c>
      <c r="I266" s="8"/>
    </row>
    <row r="267" spans="1:9">
      <c r="A267" s="164"/>
      <c r="B267" s="165"/>
      <c r="C267" s="165"/>
      <c r="D267" s="165"/>
      <c r="E267" s="165"/>
      <c r="F267" s="165"/>
      <c r="G267" s="166"/>
      <c r="H267" s="50" t="s">
        <v>87</v>
      </c>
      <c r="I267" s="8"/>
    </row>
    <row r="268" spans="1:9" ht="12" thickBot="1">
      <c r="A268" s="167"/>
      <c r="B268" s="168"/>
      <c r="C268" s="168"/>
      <c r="D268" s="168"/>
      <c r="E268" s="168"/>
      <c r="F268" s="168"/>
      <c r="G268" s="169"/>
      <c r="H268" s="52" t="s">
        <v>88</v>
      </c>
      <c r="I268" s="16"/>
    </row>
    <row r="269" spans="1:9" ht="12" thickBot="1"/>
    <row r="270" spans="1:9">
      <c r="A270" s="173" t="s">
        <v>256</v>
      </c>
      <c r="B270" s="174"/>
      <c r="C270" s="174"/>
      <c r="D270" s="174"/>
      <c r="E270" s="174"/>
      <c r="F270" s="174"/>
      <c r="G270" s="174"/>
      <c r="H270" s="174"/>
      <c r="I270" s="175"/>
    </row>
    <row r="271" spans="1:9">
      <c r="A271" s="157" t="s">
        <v>253</v>
      </c>
      <c r="B271" s="158"/>
      <c r="C271" s="158"/>
      <c r="D271" s="158" t="s">
        <v>255</v>
      </c>
      <c r="E271" s="158"/>
      <c r="F271" s="158"/>
      <c r="G271" s="158"/>
      <c r="H271" s="50" t="s">
        <v>257</v>
      </c>
      <c r="I271" s="8" t="s">
        <v>2</v>
      </c>
    </row>
    <row r="272" spans="1:9" ht="11.25" customHeight="1">
      <c r="A272" s="157" t="s">
        <v>254</v>
      </c>
      <c r="B272" s="158"/>
      <c r="C272" s="158"/>
      <c r="D272" s="159" t="s">
        <v>46</v>
      </c>
      <c r="E272" s="159"/>
      <c r="F272" s="159"/>
      <c r="G272" s="159"/>
      <c r="H272" s="51" t="s">
        <v>69</v>
      </c>
      <c r="I272" s="10" t="s">
        <v>69</v>
      </c>
    </row>
    <row r="273" spans="1:9">
      <c r="A273" s="157" t="s">
        <v>260</v>
      </c>
      <c r="B273" s="158"/>
      <c r="C273" s="158"/>
      <c r="D273" s="158" t="s">
        <v>259</v>
      </c>
      <c r="E273" s="158"/>
      <c r="F273" s="158"/>
      <c r="G273" s="158"/>
      <c r="H273" s="48" t="s">
        <v>228</v>
      </c>
      <c r="I273" s="54" t="s">
        <v>229</v>
      </c>
    </row>
    <row r="274" spans="1:9" ht="22.5">
      <c r="A274" s="34" t="s">
        <v>70</v>
      </c>
      <c r="B274" s="172" t="s">
        <v>71</v>
      </c>
      <c r="C274" s="172"/>
      <c r="D274" s="40" t="s">
        <v>72</v>
      </c>
      <c r="E274" s="40" t="s">
        <v>73</v>
      </c>
      <c r="F274" s="40" t="s">
        <v>74</v>
      </c>
      <c r="G274" s="39" t="s">
        <v>75</v>
      </c>
      <c r="H274" s="51" t="s">
        <v>76</v>
      </c>
      <c r="I274" s="11" t="s">
        <v>77</v>
      </c>
    </row>
    <row r="275" spans="1:9">
      <c r="A275" s="35">
        <v>1</v>
      </c>
      <c r="B275" s="170" t="s">
        <v>78</v>
      </c>
      <c r="C275" s="170"/>
      <c r="D275" s="25">
        <v>0</v>
      </c>
      <c r="E275" s="41">
        <f>D275</f>
        <v>0</v>
      </c>
      <c r="F275" s="12">
        <f>(E275*100)/$D$283</f>
        <v>0</v>
      </c>
      <c r="G275" s="41">
        <v>0.2</v>
      </c>
      <c r="H275" s="50">
        <f t="shared" ref="H275:H282" si="50">G275*F275</f>
        <v>0</v>
      </c>
      <c r="I275" s="13"/>
    </row>
    <row r="276" spans="1:9">
      <c r="A276" s="35">
        <f t="shared" ref="A276:A282" si="51">A275+1</f>
        <v>2</v>
      </c>
      <c r="B276" s="170" t="s">
        <v>79</v>
      </c>
      <c r="C276" s="170"/>
      <c r="D276" s="25">
        <v>0</v>
      </c>
      <c r="E276" s="41">
        <f>D276</f>
        <v>0</v>
      </c>
      <c r="F276" s="12">
        <f t="shared" ref="F276:F277" si="52">(E276*100)/$D$283</f>
        <v>0</v>
      </c>
      <c r="G276" s="41">
        <v>0.5</v>
      </c>
      <c r="H276" s="50">
        <f t="shared" si="50"/>
        <v>0</v>
      </c>
      <c r="I276" s="13"/>
    </row>
    <row r="277" spans="1:9">
      <c r="A277" s="35">
        <f t="shared" si="51"/>
        <v>3</v>
      </c>
      <c r="B277" s="170" t="s">
        <v>80</v>
      </c>
      <c r="C277" s="170"/>
      <c r="D277" s="25">
        <v>0</v>
      </c>
      <c r="E277" s="41">
        <f>D277</f>
        <v>0</v>
      </c>
      <c r="F277" s="12">
        <f t="shared" si="52"/>
        <v>0</v>
      </c>
      <c r="G277" s="41">
        <v>0.8</v>
      </c>
      <c r="H277" s="50">
        <f t="shared" si="50"/>
        <v>0</v>
      </c>
      <c r="I277" s="13"/>
    </row>
    <row r="278" spans="1:9">
      <c r="A278" s="35">
        <f t="shared" si="51"/>
        <v>4</v>
      </c>
      <c r="B278" s="170" t="s">
        <v>81</v>
      </c>
      <c r="C278" s="170"/>
      <c r="D278" s="25">
        <v>0</v>
      </c>
      <c r="E278" s="14"/>
      <c r="F278" s="12">
        <f>(D278*100)/$D$283</f>
        <v>0</v>
      </c>
      <c r="G278" s="41">
        <v>0.9</v>
      </c>
      <c r="H278" s="50">
        <f t="shared" si="50"/>
        <v>0</v>
      </c>
      <c r="I278" s="13"/>
    </row>
    <row r="279" spans="1:9">
      <c r="A279" s="35">
        <f t="shared" si="51"/>
        <v>5</v>
      </c>
      <c r="B279" s="170" t="s">
        <v>82</v>
      </c>
      <c r="C279" s="170"/>
      <c r="D279" s="25">
        <v>0</v>
      </c>
      <c r="E279" s="14"/>
      <c r="F279" s="12">
        <f t="shared" ref="F279:F282" si="53">(D279*100)/$D$283</f>
        <v>0</v>
      </c>
      <c r="G279" s="41">
        <v>1</v>
      </c>
      <c r="H279" s="50">
        <f t="shared" si="50"/>
        <v>0</v>
      </c>
      <c r="I279" s="13"/>
    </row>
    <row r="280" spans="1:9">
      <c r="A280" s="35">
        <f t="shared" si="51"/>
        <v>6</v>
      </c>
      <c r="B280" s="170" t="s">
        <v>66</v>
      </c>
      <c r="C280" s="170"/>
      <c r="D280" s="25">
        <v>0</v>
      </c>
      <c r="E280" s="14"/>
      <c r="F280" s="12">
        <f t="shared" si="53"/>
        <v>0</v>
      </c>
      <c r="G280" s="41">
        <v>0.5</v>
      </c>
      <c r="H280" s="50">
        <f t="shared" si="50"/>
        <v>0</v>
      </c>
      <c r="I280" s="13"/>
    </row>
    <row r="281" spans="1:9">
      <c r="A281" s="35">
        <f t="shared" si="51"/>
        <v>7</v>
      </c>
      <c r="B281" s="170" t="s">
        <v>67</v>
      </c>
      <c r="C281" s="170"/>
      <c r="D281" s="25">
        <v>0</v>
      </c>
      <c r="E281" s="14"/>
      <c r="F281" s="12">
        <f t="shared" si="53"/>
        <v>0</v>
      </c>
      <c r="G281" s="41">
        <v>0.3</v>
      </c>
      <c r="H281" s="50">
        <f t="shared" si="50"/>
        <v>0</v>
      </c>
      <c r="I281" s="13"/>
    </row>
    <row r="282" spans="1:9">
      <c r="A282" s="35">
        <f t="shared" si="51"/>
        <v>8</v>
      </c>
      <c r="B282" s="170" t="s">
        <v>68</v>
      </c>
      <c r="C282" s="170"/>
      <c r="D282" s="25">
        <v>1</v>
      </c>
      <c r="E282" s="14"/>
      <c r="F282" s="12">
        <f t="shared" si="53"/>
        <v>50</v>
      </c>
      <c r="G282" s="41">
        <v>0.6</v>
      </c>
      <c r="H282" s="50">
        <f t="shared" si="50"/>
        <v>30</v>
      </c>
      <c r="I282" s="13"/>
    </row>
    <row r="283" spans="1:9">
      <c r="A283" s="171" t="s">
        <v>83</v>
      </c>
      <c r="B283" s="160"/>
      <c r="C283" s="160"/>
      <c r="D283" s="30">
        <v>2</v>
      </c>
      <c r="E283" s="160" t="s">
        <v>84</v>
      </c>
      <c r="F283" s="160"/>
      <c r="G283" s="160"/>
      <c r="H283" s="50">
        <f>SUM(H275:H282)</f>
        <v>30</v>
      </c>
      <c r="I283" s="8" t="s">
        <v>85</v>
      </c>
    </row>
    <row r="284" spans="1:9" ht="11.25" customHeight="1">
      <c r="A284" s="161" t="s">
        <v>258</v>
      </c>
      <c r="B284" s="162"/>
      <c r="C284" s="162"/>
      <c r="D284" s="162"/>
      <c r="E284" s="162"/>
      <c r="F284" s="162"/>
      <c r="G284" s="163"/>
      <c r="H284" s="50" t="s">
        <v>86</v>
      </c>
      <c r="I284" s="8"/>
    </row>
    <row r="285" spans="1:9">
      <c r="A285" s="164"/>
      <c r="B285" s="165"/>
      <c r="C285" s="165"/>
      <c r="D285" s="165"/>
      <c r="E285" s="165"/>
      <c r="F285" s="165"/>
      <c r="G285" s="166"/>
      <c r="H285" s="50" t="s">
        <v>87</v>
      </c>
      <c r="I285" s="8"/>
    </row>
    <row r="286" spans="1:9" ht="12" thickBot="1">
      <c r="A286" s="167"/>
      <c r="B286" s="168"/>
      <c r="C286" s="168"/>
      <c r="D286" s="168"/>
      <c r="E286" s="168"/>
      <c r="F286" s="168"/>
      <c r="G286" s="169"/>
      <c r="H286" s="52" t="s">
        <v>88</v>
      </c>
      <c r="I286" s="16"/>
    </row>
    <row r="287" spans="1:9" ht="12" thickBot="1"/>
    <row r="288" spans="1:9">
      <c r="A288" s="173" t="s">
        <v>256</v>
      </c>
      <c r="B288" s="174"/>
      <c r="C288" s="174"/>
      <c r="D288" s="174"/>
      <c r="E288" s="174"/>
      <c r="F288" s="174"/>
      <c r="G288" s="174"/>
      <c r="H288" s="174"/>
      <c r="I288" s="175"/>
    </row>
    <row r="289" spans="1:9">
      <c r="A289" s="157" t="s">
        <v>253</v>
      </c>
      <c r="B289" s="158"/>
      <c r="C289" s="158"/>
      <c r="D289" s="158" t="s">
        <v>255</v>
      </c>
      <c r="E289" s="158"/>
      <c r="F289" s="158"/>
      <c r="G289" s="158"/>
      <c r="H289" s="50" t="s">
        <v>257</v>
      </c>
      <c r="I289" s="8" t="s">
        <v>2</v>
      </c>
    </row>
    <row r="290" spans="1:9" ht="11.25" customHeight="1">
      <c r="A290" s="157" t="s">
        <v>254</v>
      </c>
      <c r="B290" s="158"/>
      <c r="C290" s="158"/>
      <c r="D290" s="159" t="s">
        <v>46</v>
      </c>
      <c r="E290" s="159"/>
      <c r="F290" s="159"/>
      <c r="G290" s="159"/>
      <c r="H290" s="51" t="s">
        <v>69</v>
      </c>
      <c r="I290" s="10" t="s">
        <v>69</v>
      </c>
    </row>
    <row r="291" spans="1:9">
      <c r="A291" s="157" t="s">
        <v>260</v>
      </c>
      <c r="B291" s="158"/>
      <c r="C291" s="158"/>
      <c r="D291" s="158" t="s">
        <v>259</v>
      </c>
      <c r="E291" s="158"/>
      <c r="F291" s="158"/>
      <c r="G291" s="158"/>
      <c r="H291" s="48" t="s">
        <v>229</v>
      </c>
      <c r="I291" s="54" t="s">
        <v>230</v>
      </c>
    </row>
    <row r="292" spans="1:9" ht="22.5">
      <c r="A292" s="34" t="s">
        <v>70</v>
      </c>
      <c r="B292" s="172" t="s">
        <v>71</v>
      </c>
      <c r="C292" s="172"/>
      <c r="D292" s="40" t="s">
        <v>72</v>
      </c>
      <c r="E292" s="40" t="s">
        <v>73</v>
      </c>
      <c r="F292" s="40" t="s">
        <v>74</v>
      </c>
      <c r="G292" s="39" t="s">
        <v>75</v>
      </c>
      <c r="H292" s="51" t="s">
        <v>76</v>
      </c>
      <c r="I292" s="11" t="s">
        <v>77</v>
      </c>
    </row>
    <row r="293" spans="1:9">
      <c r="A293" s="35">
        <v>1</v>
      </c>
      <c r="B293" s="170" t="s">
        <v>78</v>
      </c>
      <c r="C293" s="170"/>
      <c r="D293" s="25">
        <v>5</v>
      </c>
      <c r="E293" s="41">
        <f>D293</f>
        <v>5</v>
      </c>
      <c r="F293" s="12">
        <f>(E293*100)/$D$301</f>
        <v>100</v>
      </c>
      <c r="G293" s="41">
        <v>0.2</v>
      </c>
      <c r="H293" s="50">
        <f t="shared" ref="H293:H300" si="54">G293*F293</f>
        <v>20</v>
      </c>
      <c r="I293" s="13"/>
    </row>
    <row r="294" spans="1:9">
      <c r="A294" s="35">
        <f t="shared" ref="A294:A300" si="55">A293+1</f>
        <v>2</v>
      </c>
      <c r="B294" s="170" t="s">
        <v>79</v>
      </c>
      <c r="C294" s="170"/>
      <c r="D294" s="25">
        <v>0</v>
      </c>
      <c r="E294" s="41">
        <f>D294</f>
        <v>0</v>
      </c>
      <c r="F294" s="12">
        <f t="shared" ref="F294:F295" si="56">(E294*100)/$D$301</f>
        <v>0</v>
      </c>
      <c r="G294" s="41">
        <v>0.5</v>
      </c>
      <c r="H294" s="50">
        <f t="shared" si="54"/>
        <v>0</v>
      </c>
      <c r="I294" s="13"/>
    </row>
    <row r="295" spans="1:9">
      <c r="A295" s="35">
        <f t="shared" si="55"/>
        <v>3</v>
      </c>
      <c r="B295" s="170" t="s">
        <v>80</v>
      </c>
      <c r="C295" s="170"/>
      <c r="D295" s="25">
        <v>4</v>
      </c>
      <c r="E295" s="41">
        <f>D295</f>
        <v>4</v>
      </c>
      <c r="F295" s="12">
        <f t="shared" si="56"/>
        <v>80</v>
      </c>
      <c r="G295" s="41">
        <v>0.8</v>
      </c>
      <c r="H295" s="50">
        <f t="shared" si="54"/>
        <v>64</v>
      </c>
      <c r="I295" s="13"/>
    </row>
    <row r="296" spans="1:9">
      <c r="A296" s="35">
        <f t="shared" si="55"/>
        <v>4</v>
      </c>
      <c r="B296" s="170" t="s">
        <v>81</v>
      </c>
      <c r="C296" s="170"/>
      <c r="D296" s="25">
        <v>0</v>
      </c>
      <c r="E296" s="14"/>
      <c r="F296" s="12">
        <f>(D296*100)/$D$301</f>
        <v>0</v>
      </c>
      <c r="G296" s="41">
        <v>0.9</v>
      </c>
      <c r="H296" s="50">
        <f t="shared" si="54"/>
        <v>0</v>
      </c>
      <c r="I296" s="13"/>
    </row>
    <row r="297" spans="1:9">
      <c r="A297" s="35">
        <f t="shared" si="55"/>
        <v>5</v>
      </c>
      <c r="B297" s="170" t="s">
        <v>82</v>
      </c>
      <c r="C297" s="170"/>
      <c r="D297" s="25">
        <v>0</v>
      </c>
      <c r="E297" s="14"/>
      <c r="F297" s="12">
        <f t="shared" ref="F297:F300" si="57">(D297*100)/$D$301</f>
        <v>0</v>
      </c>
      <c r="G297" s="41">
        <v>1</v>
      </c>
      <c r="H297" s="50">
        <f t="shared" si="54"/>
        <v>0</v>
      </c>
      <c r="I297" s="13"/>
    </row>
    <row r="298" spans="1:9">
      <c r="A298" s="35">
        <f t="shared" si="55"/>
        <v>6</v>
      </c>
      <c r="B298" s="170" t="s">
        <v>66</v>
      </c>
      <c r="C298" s="170"/>
      <c r="D298" s="25">
        <v>0</v>
      </c>
      <c r="E298" s="14"/>
      <c r="F298" s="12">
        <f t="shared" si="57"/>
        <v>0</v>
      </c>
      <c r="G298" s="41">
        <v>0.5</v>
      </c>
      <c r="H298" s="50">
        <f t="shared" si="54"/>
        <v>0</v>
      </c>
      <c r="I298" s="13"/>
    </row>
    <row r="299" spans="1:9">
      <c r="A299" s="35">
        <f t="shared" si="55"/>
        <v>7</v>
      </c>
      <c r="B299" s="170" t="s">
        <v>67</v>
      </c>
      <c r="C299" s="170"/>
      <c r="D299" s="25">
        <v>0</v>
      </c>
      <c r="E299" s="14"/>
      <c r="F299" s="12">
        <f t="shared" si="57"/>
        <v>0</v>
      </c>
      <c r="G299" s="41">
        <v>0.3</v>
      </c>
      <c r="H299" s="50">
        <f t="shared" si="54"/>
        <v>0</v>
      </c>
      <c r="I299" s="13"/>
    </row>
    <row r="300" spans="1:9">
      <c r="A300" s="35">
        <f t="shared" si="55"/>
        <v>8</v>
      </c>
      <c r="B300" s="170" t="s">
        <v>68</v>
      </c>
      <c r="C300" s="170"/>
      <c r="D300" s="25">
        <v>4</v>
      </c>
      <c r="E300" s="14"/>
      <c r="F300" s="12">
        <f t="shared" si="57"/>
        <v>80</v>
      </c>
      <c r="G300" s="41">
        <v>0.6</v>
      </c>
      <c r="H300" s="50">
        <f t="shared" si="54"/>
        <v>48</v>
      </c>
      <c r="I300" s="13"/>
    </row>
    <row r="301" spans="1:9">
      <c r="A301" s="171" t="s">
        <v>83</v>
      </c>
      <c r="B301" s="160"/>
      <c r="C301" s="160"/>
      <c r="D301" s="30">
        <v>5</v>
      </c>
      <c r="E301" s="160" t="s">
        <v>84</v>
      </c>
      <c r="F301" s="160"/>
      <c r="G301" s="160"/>
      <c r="H301" s="50">
        <f>SUM(H293:H300)</f>
        <v>132</v>
      </c>
      <c r="I301" s="8" t="s">
        <v>85</v>
      </c>
    </row>
    <row r="302" spans="1:9" ht="11.25" customHeight="1">
      <c r="A302" s="161" t="s">
        <v>258</v>
      </c>
      <c r="B302" s="162"/>
      <c r="C302" s="162"/>
      <c r="D302" s="162"/>
      <c r="E302" s="162"/>
      <c r="F302" s="162"/>
      <c r="G302" s="163"/>
      <c r="H302" s="50" t="s">
        <v>86</v>
      </c>
      <c r="I302" s="8"/>
    </row>
    <row r="303" spans="1:9">
      <c r="A303" s="164"/>
      <c r="B303" s="165"/>
      <c r="C303" s="165"/>
      <c r="D303" s="165"/>
      <c r="E303" s="165"/>
      <c r="F303" s="165"/>
      <c r="G303" s="166"/>
      <c r="H303" s="50" t="s">
        <v>87</v>
      </c>
      <c r="I303" s="8"/>
    </row>
    <row r="304" spans="1:9" ht="12" thickBot="1">
      <c r="A304" s="167"/>
      <c r="B304" s="168"/>
      <c r="C304" s="168"/>
      <c r="D304" s="168"/>
      <c r="E304" s="168"/>
      <c r="F304" s="168"/>
      <c r="G304" s="169"/>
      <c r="H304" s="52" t="s">
        <v>88</v>
      </c>
      <c r="I304" s="16"/>
    </row>
    <row r="305" spans="1:9" ht="12" thickBot="1"/>
    <row r="306" spans="1:9">
      <c r="A306" s="173" t="s">
        <v>256</v>
      </c>
      <c r="B306" s="174"/>
      <c r="C306" s="174"/>
      <c r="D306" s="174"/>
      <c r="E306" s="174"/>
      <c r="F306" s="174"/>
      <c r="G306" s="174"/>
      <c r="H306" s="174"/>
      <c r="I306" s="175"/>
    </row>
    <row r="307" spans="1:9">
      <c r="A307" s="157" t="s">
        <v>253</v>
      </c>
      <c r="B307" s="158"/>
      <c r="C307" s="158"/>
      <c r="D307" s="158" t="s">
        <v>255</v>
      </c>
      <c r="E307" s="158"/>
      <c r="F307" s="158"/>
      <c r="G307" s="158"/>
      <c r="H307" s="50" t="s">
        <v>257</v>
      </c>
      <c r="I307" s="8" t="s">
        <v>2</v>
      </c>
    </row>
    <row r="308" spans="1:9" ht="11.25" customHeight="1">
      <c r="A308" s="157" t="s">
        <v>254</v>
      </c>
      <c r="B308" s="158"/>
      <c r="C308" s="158"/>
      <c r="D308" s="159" t="s">
        <v>46</v>
      </c>
      <c r="E308" s="159"/>
      <c r="F308" s="159"/>
      <c r="G308" s="159"/>
      <c r="H308" s="51" t="s">
        <v>69</v>
      </c>
      <c r="I308" s="10" t="s">
        <v>69</v>
      </c>
    </row>
    <row r="309" spans="1:9">
      <c r="A309" s="157" t="s">
        <v>260</v>
      </c>
      <c r="B309" s="158"/>
      <c r="C309" s="158"/>
      <c r="D309" s="158" t="s">
        <v>259</v>
      </c>
      <c r="E309" s="158"/>
      <c r="F309" s="158"/>
      <c r="G309" s="158"/>
      <c r="H309" s="48" t="s">
        <v>230</v>
      </c>
      <c r="I309" s="54" t="s">
        <v>231</v>
      </c>
    </row>
    <row r="310" spans="1:9" ht="22.5">
      <c r="A310" s="34" t="s">
        <v>70</v>
      </c>
      <c r="B310" s="172" t="s">
        <v>71</v>
      </c>
      <c r="C310" s="172"/>
      <c r="D310" s="40" t="s">
        <v>72</v>
      </c>
      <c r="E310" s="40" t="s">
        <v>73</v>
      </c>
      <c r="F310" s="40" t="s">
        <v>74</v>
      </c>
      <c r="G310" s="39" t="s">
        <v>75</v>
      </c>
      <c r="H310" s="51" t="s">
        <v>76</v>
      </c>
      <c r="I310" s="11" t="s">
        <v>77</v>
      </c>
    </row>
    <row r="311" spans="1:9">
      <c r="A311" s="35">
        <v>1</v>
      </c>
      <c r="B311" s="170" t="s">
        <v>78</v>
      </c>
      <c r="C311" s="170"/>
      <c r="D311" s="25">
        <v>6</v>
      </c>
      <c r="E311" s="41">
        <f>D311</f>
        <v>6</v>
      </c>
      <c r="F311" s="12">
        <f>(E311*100)/$D$319</f>
        <v>100</v>
      </c>
      <c r="G311" s="41">
        <v>0.2</v>
      </c>
      <c r="H311" s="50">
        <f t="shared" ref="H311:H318" si="58">G311*F311</f>
        <v>20</v>
      </c>
      <c r="I311" s="13"/>
    </row>
    <row r="312" spans="1:9">
      <c r="A312" s="35">
        <f t="shared" ref="A312:A318" si="59">A311+1</f>
        <v>2</v>
      </c>
      <c r="B312" s="170" t="s">
        <v>79</v>
      </c>
      <c r="C312" s="170"/>
      <c r="D312" s="25">
        <v>0</v>
      </c>
      <c r="E312" s="41">
        <f>D312</f>
        <v>0</v>
      </c>
      <c r="F312" s="12">
        <f t="shared" ref="F312:F313" si="60">(E312*100)/$D$319</f>
        <v>0</v>
      </c>
      <c r="G312" s="41">
        <v>0.5</v>
      </c>
      <c r="H312" s="50">
        <f t="shared" si="58"/>
        <v>0</v>
      </c>
      <c r="I312" s="13"/>
    </row>
    <row r="313" spans="1:9">
      <c r="A313" s="35">
        <f t="shared" si="59"/>
        <v>3</v>
      </c>
      <c r="B313" s="170" t="s">
        <v>80</v>
      </c>
      <c r="C313" s="170"/>
      <c r="D313" s="25">
        <v>0</v>
      </c>
      <c r="E313" s="41">
        <f>D313</f>
        <v>0</v>
      </c>
      <c r="F313" s="12">
        <f t="shared" si="60"/>
        <v>0</v>
      </c>
      <c r="G313" s="41">
        <v>0.8</v>
      </c>
      <c r="H313" s="50">
        <f t="shared" si="58"/>
        <v>0</v>
      </c>
      <c r="I313" s="13"/>
    </row>
    <row r="314" spans="1:9">
      <c r="A314" s="35">
        <f t="shared" si="59"/>
        <v>4</v>
      </c>
      <c r="B314" s="170" t="s">
        <v>81</v>
      </c>
      <c r="C314" s="170"/>
      <c r="D314" s="25">
        <v>0</v>
      </c>
      <c r="E314" s="14"/>
      <c r="F314" s="12">
        <f>(D314*100)/$D$319</f>
        <v>0</v>
      </c>
      <c r="G314" s="41">
        <v>0.9</v>
      </c>
      <c r="H314" s="50">
        <f t="shared" si="58"/>
        <v>0</v>
      </c>
      <c r="I314" s="13"/>
    </row>
    <row r="315" spans="1:9">
      <c r="A315" s="35">
        <f t="shared" si="59"/>
        <v>5</v>
      </c>
      <c r="B315" s="170" t="s">
        <v>82</v>
      </c>
      <c r="C315" s="170"/>
      <c r="D315" s="25">
        <v>0</v>
      </c>
      <c r="E315" s="14"/>
      <c r="F315" s="12">
        <f t="shared" ref="F315:F318" si="61">(D315*100)/$D$319</f>
        <v>0</v>
      </c>
      <c r="G315" s="41">
        <v>1</v>
      </c>
      <c r="H315" s="50">
        <f t="shared" si="58"/>
        <v>0</v>
      </c>
      <c r="I315" s="13"/>
    </row>
    <row r="316" spans="1:9">
      <c r="A316" s="35">
        <f t="shared" si="59"/>
        <v>6</v>
      </c>
      <c r="B316" s="170" t="s">
        <v>66</v>
      </c>
      <c r="C316" s="170"/>
      <c r="D316" s="25">
        <v>0</v>
      </c>
      <c r="E316" s="14"/>
      <c r="F316" s="12">
        <f t="shared" si="61"/>
        <v>0</v>
      </c>
      <c r="G316" s="41">
        <v>0.5</v>
      </c>
      <c r="H316" s="50">
        <f t="shared" si="58"/>
        <v>0</v>
      </c>
      <c r="I316" s="13"/>
    </row>
    <row r="317" spans="1:9">
      <c r="A317" s="35">
        <f t="shared" si="59"/>
        <v>7</v>
      </c>
      <c r="B317" s="170" t="s">
        <v>67</v>
      </c>
      <c r="C317" s="170"/>
      <c r="D317" s="25">
        <v>0</v>
      </c>
      <c r="E317" s="14"/>
      <c r="F317" s="12">
        <f t="shared" si="61"/>
        <v>0</v>
      </c>
      <c r="G317" s="41">
        <v>0.3</v>
      </c>
      <c r="H317" s="50">
        <f t="shared" si="58"/>
        <v>0</v>
      </c>
      <c r="I317" s="13"/>
    </row>
    <row r="318" spans="1:9">
      <c r="A318" s="35">
        <f t="shared" si="59"/>
        <v>8</v>
      </c>
      <c r="B318" s="170" t="s">
        <v>68</v>
      </c>
      <c r="C318" s="170"/>
      <c r="D318" s="25">
        <v>3</v>
      </c>
      <c r="E318" s="14"/>
      <c r="F318" s="12">
        <f t="shared" si="61"/>
        <v>50</v>
      </c>
      <c r="G318" s="41">
        <v>0.6</v>
      </c>
      <c r="H318" s="50">
        <f t="shared" si="58"/>
        <v>30</v>
      </c>
      <c r="I318" s="13"/>
    </row>
    <row r="319" spans="1:9">
      <c r="A319" s="171" t="s">
        <v>83</v>
      </c>
      <c r="B319" s="160"/>
      <c r="C319" s="160"/>
      <c r="D319" s="30">
        <v>6</v>
      </c>
      <c r="E319" s="160" t="s">
        <v>84</v>
      </c>
      <c r="F319" s="160"/>
      <c r="G319" s="160"/>
      <c r="H319" s="50">
        <f>SUM(H311:H318)</f>
        <v>50</v>
      </c>
      <c r="I319" s="8" t="s">
        <v>85</v>
      </c>
    </row>
    <row r="320" spans="1:9" ht="11.25" customHeight="1">
      <c r="A320" s="161" t="s">
        <v>258</v>
      </c>
      <c r="B320" s="162"/>
      <c r="C320" s="162"/>
      <c r="D320" s="162"/>
      <c r="E320" s="162"/>
      <c r="F320" s="162"/>
      <c r="G320" s="163"/>
      <c r="H320" s="50" t="s">
        <v>86</v>
      </c>
      <c r="I320" s="8"/>
    </row>
    <row r="321" spans="1:9">
      <c r="A321" s="164"/>
      <c r="B321" s="165"/>
      <c r="C321" s="165"/>
      <c r="D321" s="165"/>
      <c r="E321" s="165"/>
      <c r="F321" s="165"/>
      <c r="G321" s="166"/>
      <c r="H321" s="50" t="s">
        <v>87</v>
      </c>
      <c r="I321" s="8"/>
    </row>
    <row r="322" spans="1:9" ht="12" thickBot="1">
      <c r="A322" s="167"/>
      <c r="B322" s="168"/>
      <c r="C322" s="168"/>
      <c r="D322" s="168"/>
      <c r="E322" s="168"/>
      <c r="F322" s="168"/>
      <c r="G322" s="169"/>
      <c r="H322" s="52" t="s">
        <v>88</v>
      </c>
      <c r="I322" s="16"/>
    </row>
    <row r="323" spans="1:9" ht="12" thickBot="1"/>
    <row r="324" spans="1:9">
      <c r="A324" s="173" t="s">
        <v>256</v>
      </c>
      <c r="B324" s="174"/>
      <c r="C324" s="174"/>
      <c r="D324" s="174"/>
      <c r="E324" s="174"/>
      <c r="F324" s="174"/>
      <c r="G324" s="174"/>
      <c r="H324" s="174"/>
      <c r="I324" s="175"/>
    </row>
    <row r="325" spans="1:9">
      <c r="A325" s="157" t="s">
        <v>253</v>
      </c>
      <c r="B325" s="158"/>
      <c r="C325" s="158"/>
      <c r="D325" s="158" t="s">
        <v>255</v>
      </c>
      <c r="E325" s="158"/>
      <c r="F325" s="158"/>
      <c r="G325" s="158"/>
      <c r="H325" s="50" t="s">
        <v>257</v>
      </c>
      <c r="I325" s="8" t="s">
        <v>2</v>
      </c>
    </row>
    <row r="326" spans="1:9" ht="11.25" customHeight="1">
      <c r="A326" s="157" t="s">
        <v>254</v>
      </c>
      <c r="B326" s="158"/>
      <c r="C326" s="158"/>
      <c r="D326" s="159" t="s">
        <v>46</v>
      </c>
      <c r="E326" s="159"/>
      <c r="F326" s="159"/>
      <c r="G326" s="159"/>
      <c r="H326" s="51" t="s">
        <v>69</v>
      </c>
      <c r="I326" s="10" t="s">
        <v>69</v>
      </c>
    </row>
    <row r="327" spans="1:9">
      <c r="A327" s="157" t="s">
        <v>260</v>
      </c>
      <c r="B327" s="158"/>
      <c r="C327" s="158"/>
      <c r="D327" s="158" t="s">
        <v>259</v>
      </c>
      <c r="E327" s="158"/>
      <c r="F327" s="158"/>
      <c r="G327" s="158"/>
      <c r="H327" s="48" t="s">
        <v>231</v>
      </c>
      <c r="I327" s="54" t="s">
        <v>232</v>
      </c>
    </row>
    <row r="328" spans="1:9" ht="22.5">
      <c r="A328" s="34" t="s">
        <v>70</v>
      </c>
      <c r="B328" s="172" t="s">
        <v>71</v>
      </c>
      <c r="C328" s="172"/>
      <c r="D328" s="40" t="s">
        <v>72</v>
      </c>
      <c r="E328" s="40" t="s">
        <v>73</v>
      </c>
      <c r="F328" s="40" t="s">
        <v>74</v>
      </c>
      <c r="G328" s="39" t="s">
        <v>75</v>
      </c>
      <c r="H328" s="51" t="s">
        <v>76</v>
      </c>
      <c r="I328" s="11" t="s">
        <v>77</v>
      </c>
    </row>
    <row r="329" spans="1:9">
      <c r="A329" s="35">
        <v>1</v>
      </c>
      <c r="B329" s="170" t="s">
        <v>78</v>
      </c>
      <c r="C329" s="170"/>
      <c r="D329" s="25">
        <v>5</v>
      </c>
      <c r="E329" s="41">
        <f>D329</f>
        <v>5</v>
      </c>
      <c r="F329" s="12">
        <f>(E329*100)/$D$337</f>
        <v>125</v>
      </c>
      <c r="G329" s="41">
        <v>0.2</v>
      </c>
      <c r="H329" s="50">
        <f t="shared" ref="H329:H336" si="62">G329*F329</f>
        <v>25</v>
      </c>
      <c r="I329" s="13"/>
    </row>
    <row r="330" spans="1:9">
      <c r="A330" s="35">
        <f t="shared" ref="A330:A336" si="63">A329+1</f>
        <v>2</v>
      </c>
      <c r="B330" s="170" t="s">
        <v>79</v>
      </c>
      <c r="C330" s="170"/>
      <c r="D330" s="25">
        <v>0</v>
      </c>
      <c r="E330" s="41">
        <f>D330</f>
        <v>0</v>
      </c>
      <c r="F330" s="12">
        <f t="shared" ref="F330:F331" si="64">(E330*100)/$D$337</f>
        <v>0</v>
      </c>
      <c r="G330" s="41">
        <v>0.5</v>
      </c>
      <c r="H330" s="50">
        <f t="shared" si="62"/>
        <v>0</v>
      </c>
      <c r="I330" s="13"/>
    </row>
    <row r="331" spans="1:9">
      <c r="A331" s="35">
        <f t="shared" si="63"/>
        <v>3</v>
      </c>
      <c r="B331" s="170" t="s">
        <v>80</v>
      </c>
      <c r="C331" s="170"/>
      <c r="D331" s="25">
        <v>3</v>
      </c>
      <c r="E331" s="41">
        <f>D331</f>
        <v>3</v>
      </c>
      <c r="F331" s="12">
        <f t="shared" si="64"/>
        <v>75</v>
      </c>
      <c r="G331" s="41">
        <v>0.8</v>
      </c>
      <c r="H331" s="50">
        <f t="shared" si="62"/>
        <v>60</v>
      </c>
      <c r="I331" s="13"/>
    </row>
    <row r="332" spans="1:9">
      <c r="A332" s="35">
        <f t="shared" si="63"/>
        <v>4</v>
      </c>
      <c r="B332" s="170" t="s">
        <v>81</v>
      </c>
      <c r="C332" s="170"/>
      <c r="D332" s="25">
        <v>0</v>
      </c>
      <c r="E332" s="14"/>
      <c r="F332" s="12">
        <f>(D332*100)/$D$337</f>
        <v>0</v>
      </c>
      <c r="G332" s="41">
        <v>0.9</v>
      </c>
      <c r="H332" s="50">
        <f t="shared" si="62"/>
        <v>0</v>
      </c>
      <c r="I332" s="13"/>
    </row>
    <row r="333" spans="1:9">
      <c r="A333" s="35">
        <f t="shared" si="63"/>
        <v>5</v>
      </c>
      <c r="B333" s="170" t="s">
        <v>82</v>
      </c>
      <c r="C333" s="170"/>
      <c r="D333" s="25">
        <v>0</v>
      </c>
      <c r="E333" s="14"/>
      <c r="F333" s="12">
        <f t="shared" ref="F333:F336" si="65">(D333*100)/$D$337</f>
        <v>0</v>
      </c>
      <c r="G333" s="41">
        <v>1</v>
      </c>
      <c r="H333" s="50">
        <f t="shared" si="62"/>
        <v>0</v>
      </c>
      <c r="I333" s="13"/>
    </row>
    <row r="334" spans="1:9">
      <c r="A334" s="35">
        <f t="shared" si="63"/>
        <v>6</v>
      </c>
      <c r="B334" s="170" t="s">
        <v>66</v>
      </c>
      <c r="C334" s="170"/>
      <c r="D334" s="25">
        <v>0</v>
      </c>
      <c r="E334" s="14"/>
      <c r="F334" s="12">
        <f t="shared" si="65"/>
        <v>0</v>
      </c>
      <c r="G334" s="41">
        <v>0.5</v>
      </c>
      <c r="H334" s="50">
        <f t="shared" si="62"/>
        <v>0</v>
      </c>
      <c r="I334" s="13"/>
    </row>
    <row r="335" spans="1:9">
      <c r="A335" s="35">
        <f t="shared" si="63"/>
        <v>7</v>
      </c>
      <c r="B335" s="170" t="s">
        <v>67</v>
      </c>
      <c r="C335" s="170"/>
      <c r="D335" s="25">
        <v>0</v>
      </c>
      <c r="E335" s="14"/>
      <c r="F335" s="12">
        <f t="shared" si="65"/>
        <v>0</v>
      </c>
      <c r="G335" s="41">
        <v>0.3</v>
      </c>
      <c r="H335" s="50">
        <f t="shared" si="62"/>
        <v>0</v>
      </c>
      <c r="I335" s="13"/>
    </row>
    <row r="336" spans="1:9">
      <c r="A336" s="35">
        <f t="shared" si="63"/>
        <v>8</v>
      </c>
      <c r="B336" s="170" t="s">
        <v>68</v>
      </c>
      <c r="C336" s="170"/>
      <c r="D336" s="25">
        <v>0</v>
      </c>
      <c r="E336" s="14"/>
      <c r="F336" s="12">
        <f t="shared" si="65"/>
        <v>0</v>
      </c>
      <c r="G336" s="41">
        <v>0.6</v>
      </c>
      <c r="H336" s="50">
        <f t="shared" si="62"/>
        <v>0</v>
      </c>
      <c r="I336" s="13"/>
    </row>
    <row r="337" spans="1:9">
      <c r="A337" s="171" t="s">
        <v>83</v>
      </c>
      <c r="B337" s="160"/>
      <c r="C337" s="160"/>
      <c r="D337" s="30">
        <v>4</v>
      </c>
      <c r="E337" s="160" t="s">
        <v>84</v>
      </c>
      <c r="F337" s="160"/>
      <c r="G337" s="160"/>
      <c r="H337" s="50">
        <f>SUM(H329:H336)</f>
        <v>85</v>
      </c>
      <c r="I337" s="8" t="s">
        <v>85</v>
      </c>
    </row>
    <row r="338" spans="1:9" ht="11.25" customHeight="1">
      <c r="A338" s="161" t="s">
        <v>258</v>
      </c>
      <c r="B338" s="162"/>
      <c r="C338" s="162"/>
      <c r="D338" s="162"/>
      <c r="E338" s="162"/>
      <c r="F338" s="162"/>
      <c r="G338" s="163"/>
      <c r="H338" s="50" t="s">
        <v>86</v>
      </c>
      <c r="I338" s="8"/>
    </row>
    <row r="339" spans="1:9">
      <c r="A339" s="164"/>
      <c r="B339" s="165"/>
      <c r="C339" s="165"/>
      <c r="D339" s="165"/>
      <c r="E339" s="165"/>
      <c r="F339" s="165"/>
      <c r="G339" s="166"/>
      <c r="H339" s="50" t="s">
        <v>87</v>
      </c>
      <c r="I339" s="8"/>
    </row>
    <row r="340" spans="1:9" ht="12" thickBot="1">
      <c r="A340" s="167"/>
      <c r="B340" s="168"/>
      <c r="C340" s="168"/>
      <c r="D340" s="168"/>
      <c r="E340" s="168"/>
      <c r="F340" s="168"/>
      <c r="G340" s="169"/>
      <c r="H340" s="52" t="s">
        <v>88</v>
      </c>
      <c r="I340" s="16"/>
    </row>
    <row r="341" spans="1:9" ht="12" thickBot="1"/>
    <row r="342" spans="1:9">
      <c r="A342" s="173" t="s">
        <v>256</v>
      </c>
      <c r="B342" s="174"/>
      <c r="C342" s="174"/>
      <c r="D342" s="174"/>
      <c r="E342" s="174"/>
      <c r="F342" s="174"/>
      <c r="G342" s="174"/>
      <c r="H342" s="174"/>
      <c r="I342" s="175"/>
    </row>
    <row r="343" spans="1:9">
      <c r="A343" s="157" t="s">
        <v>253</v>
      </c>
      <c r="B343" s="158"/>
      <c r="C343" s="158"/>
      <c r="D343" s="158" t="s">
        <v>255</v>
      </c>
      <c r="E343" s="158"/>
      <c r="F343" s="158"/>
      <c r="G343" s="158"/>
      <c r="H343" s="50" t="s">
        <v>257</v>
      </c>
      <c r="I343" s="8" t="s">
        <v>2</v>
      </c>
    </row>
    <row r="344" spans="1:9" ht="11.25" customHeight="1">
      <c r="A344" s="157" t="s">
        <v>254</v>
      </c>
      <c r="B344" s="158"/>
      <c r="C344" s="158"/>
      <c r="D344" s="159" t="s">
        <v>46</v>
      </c>
      <c r="E344" s="159"/>
      <c r="F344" s="159"/>
      <c r="G344" s="159"/>
      <c r="H344" s="51" t="s">
        <v>69</v>
      </c>
      <c r="I344" s="10" t="s">
        <v>69</v>
      </c>
    </row>
    <row r="345" spans="1:9">
      <c r="A345" s="157" t="s">
        <v>260</v>
      </c>
      <c r="B345" s="158"/>
      <c r="C345" s="158"/>
      <c r="D345" s="158" t="s">
        <v>259</v>
      </c>
      <c r="E345" s="158"/>
      <c r="F345" s="158"/>
      <c r="G345" s="158"/>
      <c r="H345" s="48" t="s">
        <v>232</v>
      </c>
      <c r="I345" s="54" t="s">
        <v>233</v>
      </c>
    </row>
    <row r="346" spans="1:9" ht="22.5">
      <c r="A346" s="34" t="s">
        <v>70</v>
      </c>
      <c r="B346" s="172" t="s">
        <v>71</v>
      </c>
      <c r="C346" s="172"/>
      <c r="D346" s="40" t="s">
        <v>72</v>
      </c>
      <c r="E346" s="40" t="s">
        <v>73</v>
      </c>
      <c r="F346" s="40" t="s">
        <v>74</v>
      </c>
      <c r="G346" s="39" t="s">
        <v>75</v>
      </c>
      <c r="H346" s="51" t="s">
        <v>76</v>
      </c>
      <c r="I346" s="11" t="s">
        <v>77</v>
      </c>
    </row>
    <row r="347" spans="1:9">
      <c r="A347" s="35">
        <v>1</v>
      </c>
      <c r="B347" s="170" t="s">
        <v>78</v>
      </c>
      <c r="C347" s="170"/>
      <c r="D347" s="25">
        <v>2</v>
      </c>
      <c r="E347" s="41">
        <f>D347</f>
        <v>2</v>
      </c>
      <c r="F347" s="12">
        <f>(E347*100)/$D$355</f>
        <v>40</v>
      </c>
      <c r="G347" s="41">
        <v>0.2</v>
      </c>
      <c r="H347" s="50">
        <f t="shared" ref="H347:H354" si="66">G347*F347</f>
        <v>8</v>
      </c>
      <c r="I347" s="13"/>
    </row>
    <row r="348" spans="1:9">
      <c r="A348" s="35">
        <f t="shared" ref="A348:A354" si="67">A347+1</f>
        <v>2</v>
      </c>
      <c r="B348" s="170" t="s">
        <v>79</v>
      </c>
      <c r="C348" s="170"/>
      <c r="D348" s="25">
        <v>0</v>
      </c>
      <c r="E348" s="41">
        <f>D348</f>
        <v>0</v>
      </c>
      <c r="F348" s="12">
        <f t="shared" ref="F348:F349" si="68">(E348*100)/$D$355</f>
        <v>0</v>
      </c>
      <c r="G348" s="41">
        <v>0.5</v>
      </c>
      <c r="H348" s="50">
        <f t="shared" si="66"/>
        <v>0</v>
      </c>
      <c r="I348" s="13"/>
    </row>
    <row r="349" spans="1:9">
      <c r="A349" s="35">
        <f t="shared" si="67"/>
        <v>3</v>
      </c>
      <c r="B349" s="170" t="s">
        <v>80</v>
      </c>
      <c r="C349" s="170"/>
      <c r="D349" s="25">
        <v>2</v>
      </c>
      <c r="E349" s="41">
        <f>D349</f>
        <v>2</v>
      </c>
      <c r="F349" s="12">
        <f t="shared" si="68"/>
        <v>40</v>
      </c>
      <c r="G349" s="41">
        <v>0.8</v>
      </c>
      <c r="H349" s="50">
        <f t="shared" si="66"/>
        <v>32</v>
      </c>
      <c r="I349" s="13"/>
    </row>
    <row r="350" spans="1:9">
      <c r="A350" s="35">
        <f t="shared" si="67"/>
        <v>4</v>
      </c>
      <c r="B350" s="170" t="s">
        <v>81</v>
      </c>
      <c r="C350" s="170"/>
      <c r="D350" s="25">
        <v>0</v>
      </c>
      <c r="E350" s="14"/>
      <c r="F350" s="12">
        <f>(D350*100)/$D$355</f>
        <v>0</v>
      </c>
      <c r="G350" s="41">
        <v>0.9</v>
      </c>
      <c r="H350" s="50">
        <f t="shared" si="66"/>
        <v>0</v>
      </c>
      <c r="I350" s="13"/>
    </row>
    <row r="351" spans="1:9">
      <c r="A351" s="35">
        <f t="shared" si="67"/>
        <v>5</v>
      </c>
      <c r="B351" s="170" t="s">
        <v>82</v>
      </c>
      <c r="C351" s="170"/>
      <c r="D351" s="25">
        <v>0</v>
      </c>
      <c r="E351" s="14"/>
      <c r="F351" s="12">
        <f t="shared" ref="F351:F354" si="69">(D351*100)/$D$355</f>
        <v>0</v>
      </c>
      <c r="G351" s="41">
        <v>1</v>
      </c>
      <c r="H351" s="50">
        <f t="shared" si="66"/>
        <v>0</v>
      </c>
      <c r="I351" s="13"/>
    </row>
    <row r="352" spans="1:9">
      <c r="A352" s="35">
        <f t="shared" si="67"/>
        <v>6</v>
      </c>
      <c r="B352" s="170" t="s">
        <v>66</v>
      </c>
      <c r="C352" s="170"/>
      <c r="D352" s="25">
        <v>0</v>
      </c>
      <c r="E352" s="14"/>
      <c r="F352" s="12">
        <f t="shared" si="69"/>
        <v>0</v>
      </c>
      <c r="G352" s="41">
        <v>0.5</v>
      </c>
      <c r="H352" s="50">
        <f t="shared" si="66"/>
        <v>0</v>
      </c>
      <c r="I352" s="13"/>
    </row>
    <row r="353" spans="1:9">
      <c r="A353" s="35">
        <f t="shared" si="67"/>
        <v>7</v>
      </c>
      <c r="B353" s="170" t="s">
        <v>67</v>
      </c>
      <c r="C353" s="170"/>
      <c r="D353" s="25">
        <v>0</v>
      </c>
      <c r="E353" s="14"/>
      <c r="F353" s="12">
        <f t="shared" si="69"/>
        <v>0</v>
      </c>
      <c r="G353" s="41">
        <v>0.3</v>
      </c>
      <c r="H353" s="50">
        <f t="shared" si="66"/>
        <v>0</v>
      </c>
      <c r="I353" s="13"/>
    </row>
    <row r="354" spans="1:9">
      <c r="A354" s="35">
        <f t="shared" si="67"/>
        <v>8</v>
      </c>
      <c r="B354" s="170" t="s">
        <v>68</v>
      </c>
      <c r="C354" s="170"/>
      <c r="D354" s="25">
        <v>0</v>
      </c>
      <c r="E354" s="14"/>
      <c r="F354" s="12">
        <f t="shared" si="69"/>
        <v>0</v>
      </c>
      <c r="G354" s="41">
        <v>0.6</v>
      </c>
      <c r="H354" s="50">
        <f t="shared" si="66"/>
        <v>0</v>
      </c>
      <c r="I354" s="13"/>
    </row>
    <row r="355" spans="1:9">
      <c r="A355" s="171" t="s">
        <v>83</v>
      </c>
      <c r="B355" s="160"/>
      <c r="C355" s="160"/>
      <c r="D355" s="30">
        <v>5</v>
      </c>
      <c r="E355" s="160" t="s">
        <v>84</v>
      </c>
      <c r="F355" s="160"/>
      <c r="G355" s="160"/>
      <c r="H355" s="50">
        <f>SUM(H347:H354)</f>
        <v>40</v>
      </c>
      <c r="I355" s="8" t="s">
        <v>85</v>
      </c>
    </row>
    <row r="356" spans="1:9" ht="11.25" customHeight="1">
      <c r="A356" s="161" t="s">
        <v>258</v>
      </c>
      <c r="B356" s="162"/>
      <c r="C356" s="162"/>
      <c r="D356" s="162"/>
      <c r="E356" s="162"/>
      <c r="F356" s="162"/>
      <c r="G356" s="163"/>
      <c r="H356" s="50" t="s">
        <v>86</v>
      </c>
      <c r="I356" s="8"/>
    </row>
    <row r="357" spans="1:9">
      <c r="A357" s="164"/>
      <c r="B357" s="165"/>
      <c r="C357" s="165"/>
      <c r="D357" s="165"/>
      <c r="E357" s="165"/>
      <c r="F357" s="165"/>
      <c r="G357" s="166"/>
      <c r="H357" s="50" t="s">
        <v>87</v>
      </c>
      <c r="I357" s="8"/>
    </row>
    <row r="358" spans="1:9" ht="12" thickBot="1">
      <c r="A358" s="167"/>
      <c r="B358" s="168"/>
      <c r="C358" s="168"/>
      <c r="D358" s="168"/>
      <c r="E358" s="168"/>
      <c r="F358" s="168"/>
      <c r="G358" s="169"/>
      <c r="H358" s="52" t="s">
        <v>88</v>
      </c>
      <c r="I358" s="16"/>
    </row>
  </sheetData>
  <mergeCells count="313">
    <mergeCell ref="A1:B1"/>
    <mergeCell ref="B76:C76"/>
    <mergeCell ref="B77:C77"/>
    <mergeCell ref="B78:C78"/>
    <mergeCell ref="B79:C79"/>
    <mergeCell ref="A72:I72"/>
    <mergeCell ref="A52:A53"/>
    <mergeCell ref="F52:F53"/>
    <mergeCell ref="B52:E52"/>
    <mergeCell ref="B53:C53"/>
    <mergeCell ref="D53:E53"/>
    <mergeCell ref="A73:C73"/>
    <mergeCell ref="D73:G73"/>
    <mergeCell ref="A74:C74"/>
    <mergeCell ref="D74:G74"/>
    <mergeCell ref="A75:C75"/>
    <mergeCell ref="D75:G75"/>
    <mergeCell ref="I52:P52"/>
    <mergeCell ref="H52:H53"/>
    <mergeCell ref="G52:G53"/>
    <mergeCell ref="E85:G85"/>
    <mergeCell ref="A86:G88"/>
    <mergeCell ref="A90:I90"/>
    <mergeCell ref="B80:C80"/>
    <mergeCell ref="B81:C81"/>
    <mergeCell ref="B82:C82"/>
    <mergeCell ref="B83:C83"/>
    <mergeCell ref="B84:C84"/>
    <mergeCell ref="A85:C85"/>
    <mergeCell ref="B94:C94"/>
    <mergeCell ref="B95:C95"/>
    <mergeCell ref="B96:C96"/>
    <mergeCell ref="B97:C97"/>
    <mergeCell ref="A93:C93"/>
    <mergeCell ref="D93:G93"/>
    <mergeCell ref="B112:C112"/>
    <mergeCell ref="B113:C113"/>
    <mergeCell ref="A91:C91"/>
    <mergeCell ref="D91:G91"/>
    <mergeCell ref="A92:C92"/>
    <mergeCell ref="D92:G92"/>
    <mergeCell ref="B98:C98"/>
    <mergeCell ref="B99:C99"/>
    <mergeCell ref="B100:C100"/>
    <mergeCell ref="B101:C101"/>
    <mergeCell ref="B102:C102"/>
    <mergeCell ref="B114:C114"/>
    <mergeCell ref="B115:C115"/>
    <mergeCell ref="E103:G103"/>
    <mergeCell ref="A104:G106"/>
    <mergeCell ref="A108:I108"/>
    <mergeCell ref="A109:C109"/>
    <mergeCell ref="D109:G109"/>
    <mergeCell ref="A110:C110"/>
    <mergeCell ref="D110:G110"/>
    <mergeCell ref="A111:C111"/>
    <mergeCell ref="D111:G111"/>
    <mergeCell ref="A103:C103"/>
    <mergeCell ref="E121:G121"/>
    <mergeCell ref="A122:G124"/>
    <mergeCell ref="A126:I126"/>
    <mergeCell ref="B116:C116"/>
    <mergeCell ref="B117:C117"/>
    <mergeCell ref="B118:C118"/>
    <mergeCell ref="B119:C119"/>
    <mergeCell ref="B120:C120"/>
    <mergeCell ref="A121:C121"/>
    <mergeCell ref="B130:C130"/>
    <mergeCell ref="B131:C131"/>
    <mergeCell ref="B132:C132"/>
    <mergeCell ref="B133:C133"/>
    <mergeCell ref="A129:C129"/>
    <mergeCell ref="D129:G129"/>
    <mergeCell ref="B148:C148"/>
    <mergeCell ref="B149:C149"/>
    <mergeCell ref="A127:C127"/>
    <mergeCell ref="D127:G127"/>
    <mergeCell ref="A128:C128"/>
    <mergeCell ref="D128:G128"/>
    <mergeCell ref="B134:C134"/>
    <mergeCell ref="B135:C135"/>
    <mergeCell ref="B136:C136"/>
    <mergeCell ref="B137:C137"/>
    <mergeCell ref="B138:C138"/>
    <mergeCell ref="B150:C150"/>
    <mergeCell ref="B151:C151"/>
    <mergeCell ref="E139:G139"/>
    <mergeCell ref="A140:G142"/>
    <mergeCell ref="A144:I144"/>
    <mergeCell ref="A145:C145"/>
    <mergeCell ref="D145:G145"/>
    <mergeCell ref="A146:C146"/>
    <mergeCell ref="D146:G146"/>
    <mergeCell ref="A147:C147"/>
    <mergeCell ref="D147:G147"/>
    <mergeCell ref="A139:C139"/>
    <mergeCell ref="E157:G157"/>
    <mergeCell ref="A158:G160"/>
    <mergeCell ref="A162:I162"/>
    <mergeCell ref="B152:C152"/>
    <mergeCell ref="B153:C153"/>
    <mergeCell ref="B154:C154"/>
    <mergeCell ref="B155:C155"/>
    <mergeCell ref="B156:C156"/>
    <mergeCell ref="A157:C157"/>
    <mergeCell ref="B166:C166"/>
    <mergeCell ref="B167:C167"/>
    <mergeCell ref="B168:C168"/>
    <mergeCell ref="B169:C169"/>
    <mergeCell ref="A165:C165"/>
    <mergeCell ref="D165:G165"/>
    <mergeCell ref="B184:C184"/>
    <mergeCell ref="B185:C185"/>
    <mergeCell ref="A163:C163"/>
    <mergeCell ref="D163:G163"/>
    <mergeCell ref="A164:C164"/>
    <mergeCell ref="D164:G164"/>
    <mergeCell ref="B170:C170"/>
    <mergeCell ref="B171:C171"/>
    <mergeCell ref="B172:C172"/>
    <mergeCell ref="B173:C173"/>
    <mergeCell ref="B174:C174"/>
    <mergeCell ref="B186:C186"/>
    <mergeCell ref="B187:C187"/>
    <mergeCell ref="E175:G175"/>
    <mergeCell ref="A176:G178"/>
    <mergeCell ref="A180:I180"/>
    <mergeCell ref="A181:C181"/>
    <mergeCell ref="D181:G181"/>
    <mergeCell ref="A182:C182"/>
    <mergeCell ref="D182:G182"/>
    <mergeCell ref="A183:C183"/>
    <mergeCell ref="D183:G183"/>
    <mergeCell ref="A175:C175"/>
    <mergeCell ref="E193:G193"/>
    <mergeCell ref="A194:G196"/>
    <mergeCell ref="A198:I198"/>
    <mergeCell ref="B188:C188"/>
    <mergeCell ref="B189:C189"/>
    <mergeCell ref="B190:C190"/>
    <mergeCell ref="B191:C191"/>
    <mergeCell ref="B192:C192"/>
    <mergeCell ref="A193:C193"/>
    <mergeCell ref="B202:C202"/>
    <mergeCell ref="B203:C203"/>
    <mergeCell ref="B204:C204"/>
    <mergeCell ref="B205:C205"/>
    <mergeCell ref="A201:C201"/>
    <mergeCell ref="D201:G201"/>
    <mergeCell ref="B220:C220"/>
    <mergeCell ref="B221:C221"/>
    <mergeCell ref="A199:C199"/>
    <mergeCell ref="D199:G199"/>
    <mergeCell ref="A200:C200"/>
    <mergeCell ref="D200:G200"/>
    <mergeCell ref="B206:C206"/>
    <mergeCell ref="B207:C207"/>
    <mergeCell ref="B208:C208"/>
    <mergeCell ref="B209:C209"/>
    <mergeCell ref="B210:C210"/>
    <mergeCell ref="B222:C222"/>
    <mergeCell ref="B223:C223"/>
    <mergeCell ref="E211:G211"/>
    <mergeCell ref="A212:G214"/>
    <mergeCell ref="A216:I216"/>
    <mergeCell ref="A217:C217"/>
    <mergeCell ref="D217:G217"/>
    <mergeCell ref="A218:C218"/>
    <mergeCell ref="D218:G218"/>
    <mergeCell ref="A219:C219"/>
    <mergeCell ref="D219:G219"/>
    <mergeCell ref="A211:C211"/>
    <mergeCell ref="E229:G229"/>
    <mergeCell ref="A230:G232"/>
    <mergeCell ref="A234:I234"/>
    <mergeCell ref="B224:C224"/>
    <mergeCell ref="B225:C225"/>
    <mergeCell ref="B226:C226"/>
    <mergeCell ref="B227:C227"/>
    <mergeCell ref="B228:C228"/>
    <mergeCell ref="A229:C229"/>
    <mergeCell ref="B238:C238"/>
    <mergeCell ref="B239:C239"/>
    <mergeCell ref="B240:C240"/>
    <mergeCell ref="B241:C241"/>
    <mergeCell ref="A237:C237"/>
    <mergeCell ref="D237:G237"/>
    <mergeCell ref="B256:C256"/>
    <mergeCell ref="B257:C257"/>
    <mergeCell ref="A235:C235"/>
    <mergeCell ref="D235:G235"/>
    <mergeCell ref="A236:C236"/>
    <mergeCell ref="D236:G236"/>
    <mergeCell ref="B242:C242"/>
    <mergeCell ref="B243:C243"/>
    <mergeCell ref="B244:C244"/>
    <mergeCell ref="B245:C245"/>
    <mergeCell ref="B246:C246"/>
    <mergeCell ref="B258:C258"/>
    <mergeCell ref="B259:C259"/>
    <mergeCell ref="E247:G247"/>
    <mergeCell ref="A248:G250"/>
    <mergeCell ref="A252:I252"/>
    <mergeCell ref="A253:C253"/>
    <mergeCell ref="D253:G253"/>
    <mergeCell ref="A254:C254"/>
    <mergeCell ref="D254:G254"/>
    <mergeCell ref="A255:C255"/>
    <mergeCell ref="D255:G255"/>
    <mergeCell ref="A247:C247"/>
    <mergeCell ref="E265:G265"/>
    <mergeCell ref="A266:G268"/>
    <mergeCell ref="A270:I270"/>
    <mergeCell ref="B260:C260"/>
    <mergeCell ref="B261:C261"/>
    <mergeCell ref="B262:C262"/>
    <mergeCell ref="B263:C263"/>
    <mergeCell ref="B264:C264"/>
    <mergeCell ref="A265:C265"/>
    <mergeCell ref="B274:C274"/>
    <mergeCell ref="B275:C275"/>
    <mergeCell ref="B276:C276"/>
    <mergeCell ref="B277:C277"/>
    <mergeCell ref="A273:C273"/>
    <mergeCell ref="D273:G273"/>
    <mergeCell ref="B292:C292"/>
    <mergeCell ref="B293:C293"/>
    <mergeCell ref="A271:C271"/>
    <mergeCell ref="D271:G271"/>
    <mergeCell ref="A272:C272"/>
    <mergeCell ref="D272:G272"/>
    <mergeCell ref="B278:C278"/>
    <mergeCell ref="B279:C279"/>
    <mergeCell ref="B280:C280"/>
    <mergeCell ref="B281:C281"/>
    <mergeCell ref="B282:C282"/>
    <mergeCell ref="B294:C294"/>
    <mergeCell ref="B295:C295"/>
    <mergeCell ref="E283:G283"/>
    <mergeCell ref="A284:G286"/>
    <mergeCell ref="A288:I288"/>
    <mergeCell ref="A289:C289"/>
    <mergeCell ref="D289:G289"/>
    <mergeCell ref="A290:C290"/>
    <mergeCell ref="D290:G290"/>
    <mergeCell ref="A291:C291"/>
    <mergeCell ref="D291:G291"/>
    <mergeCell ref="A283:C283"/>
    <mergeCell ref="E301:G301"/>
    <mergeCell ref="A302:G304"/>
    <mergeCell ref="A306:I306"/>
    <mergeCell ref="B296:C296"/>
    <mergeCell ref="B297:C297"/>
    <mergeCell ref="B298:C298"/>
    <mergeCell ref="B299:C299"/>
    <mergeCell ref="B300:C300"/>
    <mergeCell ref="A301:C301"/>
    <mergeCell ref="B310:C310"/>
    <mergeCell ref="B311:C311"/>
    <mergeCell ref="B312:C312"/>
    <mergeCell ref="B313:C313"/>
    <mergeCell ref="A309:C309"/>
    <mergeCell ref="D309:G309"/>
    <mergeCell ref="B328:C328"/>
    <mergeCell ref="B329:C329"/>
    <mergeCell ref="A307:C307"/>
    <mergeCell ref="D307:G307"/>
    <mergeCell ref="A308:C308"/>
    <mergeCell ref="D308:G308"/>
    <mergeCell ref="B314:C314"/>
    <mergeCell ref="B315:C315"/>
    <mergeCell ref="B316:C316"/>
    <mergeCell ref="B317:C317"/>
    <mergeCell ref="B318:C318"/>
    <mergeCell ref="B330:C330"/>
    <mergeCell ref="B331:C331"/>
    <mergeCell ref="E319:G319"/>
    <mergeCell ref="A320:G322"/>
    <mergeCell ref="A324:I324"/>
    <mergeCell ref="A325:C325"/>
    <mergeCell ref="D325:G325"/>
    <mergeCell ref="A326:C326"/>
    <mergeCell ref="D326:G326"/>
    <mergeCell ref="A327:C327"/>
    <mergeCell ref="D327:G327"/>
    <mergeCell ref="A319:C319"/>
    <mergeCell ref="E337:G337"/>
    <mergeCell ref="A338:G340"/>
    <mergeCell ref="A342:I342"/>
    <mergeCell ref="B332:C332"/>
    <mergeCell ref="B333:C333"/>
    <mergeCell ref="B334:C334"/>
    <mergeCell ref="B335:C335"/>
    <mergeCell ref="B336:C336"/>
    <mergeCell ref="A337:C337"/>
    <mergeCell ref="A343:C343"/>
    <mergeCell ref="D343:G343"/>
    <mergeCell ref="A344:C344"/>
    <mergeCell ref="D344:G344"/>
    <mergeCell ref="E355:G355"/>
    <mergeCell ref="A356:G358"/>
    <mergeCell ref="B350:C350"/>
    <mergeCell ref="B351:C351"/>
    <mergeCell ref="B352:C352"/>
    <mergeCell ref="B353:C353"/>
    <mergeCell ref="B354:C354"/>
    <mergeCell ref="A355:C355"/>
    <mergeCell ref="B346:C346"/>
    <mergeCell ref="B347:C347"/>
    <mergeCell ref="B348:C348"/>
    <mergeCell ref="B349:C349"/>
    <mergeCell ref="A345:C345"/>
    <mergeCell ref="D345:G345"/>
  </mergeCells>
  <pageMargins left="0.511811024" right="0.511811024" top="0.78740157499999996" bottom="0.78740157499999996" header="0.31496062000000002" footer="0.31496062000000002"/>
  <pageSetup paperSize="9" orientation="portrait" r:id="rId1"/>
  <rowBreaks count="5" manualBreakCount="5">
    <brk id="125" max="8" man="1"/>
    <brk id="179" max="8" man="1"/>
    <brk id="233" max="8" man="1"/>
    <brk id="287" max="8" man="1"/>
    <brk id="341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37"/>
  <sheetViews>
    <sheetView view="pageBreakPreview" topLeftCell="A25" zoomScale="80" zoomScaleSheetLayoutView="80" workbookViewId="0">
      <selection activeCell="R53" sqref="R53:R67"/>
    </sheetView>
  </sheetViews>
  <sheetFormatPr defaultRowHeight="11.25"/>
  <cols>
    <col min="1" max="1" width="9.140625" style="33"/>
    <col min="2" max="3" width="9.140625" style="22"/>
    <col min="4" max="4" width="9.28515625" style="22" customWidth="1"/>
    <col min="5" max="7" width="9.140625" style="22"/>
    <col min="8" max="9" width="10.85546875" style="22" bestFit="1" customWidth="1"/>
    <col min="10" max="17" width="9.140625" style="22"/>
    <col min="18" max="18" width="13.140625" style="22" customWidth="1"/>
    <col min="19" max="16384" width="9.140625" style="22"/>
  </cols>
  <sheetData>
    <row r="1" spans="1:6" ht="23.25" thickBot="1">
      <c r="A1" s="179" t="s">
        <v>49</v>
      </c>
      <c r="B1" s="180"/>
      <c r="C1" s="74" t="s">
        <v>50</v>
      </c>
      <c r="D1" s="75" t="s">
        <v>51</v>
      </c>
      <c r="E1" s="76" t="s">
        <v>52</v>
      </c>
      <c r="F1" s="21">
        <f>AVERAGE(C2:C46)</f>
        <v>1.0066666666666666</v>
      </c>
    </row>
    <row r="2" spans="1:6" ht="15">
      <c r="A2" s="69">
        <v>640</v>
      </c>
      <c r="B2" s="70" t="s">
        <v>180</v>
      </c>
      <c r="C2" s="71">
        <v>1.3</v>
      </c>
      <c r="D2" s="72">
        <f>C2-F1</f>
        <v>0.29333333333333345</v>
      </c>
      <c r="E2" s="73">
        <f>D2</f>
        <v>0.29333333333333345</v>
      </c>
    </row>
    <row r="3" spans="1:6" ht="15">
      <c r="A3" s="58">
        <v>642</v>
      </c>
      <c r="B3" s="59" t="s">
        <v>180</v>
      </c>
      <c r="C3" s="63">
        <v>1.6</v>
      </c>
      <c r="D3" s="61">
        <f t="shared" ref="D3:D46" si="0">C3-$F$1</f>
        <v>0.59333333333333349</v>
      </c>
      <c r="E3" s="62">
        <f>D3+E2</f>
        <v>0.88666666666666694</v>
      </c>
    </row>
    <row r="4" spans="1:6" ht="15">
      <c r="A4" s="58">
        <v>644</v>
      </c>
      <c r="B4" s="59" t="s">
        <v>180</v>
      </c>
      <c r="C4" s="63">
        <v>1</v>
      </c>
      <c r="D4" s="61">
        <f t="shared" si="0"/>
        <v>-6.6666666666665986E-3</v>
      </c>
      <c r="E4" s="62">
        <f t="shared" ref="E4:E46" si="1">D4+E3</f>
        <v>0.88000000000000034</v>
      </c>
    </row>
    <row r="5" spans="1:6" ht="15">
      <c r="A5" s="58">
        <v>646</v>
      </c>
      <c r="B5" s="59" t="s">
        <v>180</v>
      </c>
      <c r="C5" s="63">
        <v>1</v>
      </c>
      <c r="D5" s="61">
        <f t="shared" si="0"/>
        <v>-6.6666666666665986E-3</v>
      </c>
      <c r="E5" s="62">
        <f t="shared" si="1"/>
        <v>0.87333333333333374</v>
      </c>
    </row>
    <row r="6" spans="1:6" ht="15">
      <c r="A6" s="58">
        <v>648</v>
      </c>
      <c r="B6" s="59" t="s">
        <v>180</v>
      </c>
      <c r="C6" s="63">
        <v>1.8000000000000003</v>
      </c>
      <c r="D6" s="61">
        <f t="shared" si="0"/>
        <v>0.79333333333333367</v>
      </c>
      <c r="E6" s="62">
        <f t="shared" si="1"/>
        <v>1.6666666666666674</v>
      </c>
    </row>
    <row r="7" spans="1:6" ht="15">
      <c r="A7" s="58">
        <v>650</v>
      </c>
      <c r="B7" s="59" t="s">
        <v>180</v>
      </c>
      <c r="C7" s="63">
        <v>0.8</v>
      </c>
      <c r="D7" s="61">
        <f t="shared" si="0"/>
        <v>-0.20666666666666655</v>
      </c>
      <c r="E7" s="62">
        <f t="shared" si="1"/>
        <v>1.4600000000000009</v>
      </c>
    </row>
    <row r="8" spans="1:6" ht="15">
      <c r="A8" s="58">
        <v>652</v>
      </c>
      <c r="B8" s="59" t="s">
        <v>180</v>
      </c>
      <c r="C8" s="63">
        <v>0.8</v>
      </c>
      <c r="D8" s="61">
        <f t="shared" si="0"/>
        <v>-0.20666666666666655</v>
      </c>
      <c r="E8" s="62">
        <f t="shared" si="1"/>
        <v>1.2533333333333343</v>
      </c>
    </row>
    <row r="9" spans="1:6" ht="15">
      <c r="A9" s="58">
        <v>654</v>
      </c>
      <c r="B9" s="59" t="s">
        <v>180</v>
      </c>
      <c r="C9" s="63">
        <v>0.8</v>
      </c>
      <c r="D9" s="61">
        <f t="shared" si="0"/>
        <v>-0.20666666666666655</v>
      </c>
      <c r="E9" s="62">
        <f t="shared" si="1"/>
        <v>1.0466666666666677</v>
      </c>
    </row>
    <row r="10" spans="1:6" ht="15">
      <c r="A10" s="58">
        <v>656</v>
      </c>
      <c r="B10" s="59" t="s">
        <v>180</v>
      </c>
      <c r="C10" s="63">
        <v>1.6</v>
      </c>
      <c r="D10" s="61">
        <f t="shared" si="0"/>
        <v>0.59333333333333349</v>
      </c>
      <c r="E10" s="62">
        <f t="shared" si="1"/>
        <v>1.6400000000000012</v>
      </c>
    </row>
    <row r="11" spans="1:6" ht="15">
      <c r="A11" s="58">
        <v>658</v>
      </c>
      <c r="B11" s="59" t="s">
        <v>180</v>
      </c>
      <c r="C11" s="63">
        <v>0</v>
      </c>
      <c r="D11" s="61">
        <f t="shared" si="0"/>
        <v>-1.0066666666666666</v>
      </c>
      <c r="E11" s="62">
        <f t="shared" si="1"/>
        <v>0.63333333333333464</v>
      </c>
    </row>
    <row r="12" spans="1:6" ht="15">
      <c r="A12" s="58">
        <v>660</v>
      </c>
      <c r="B12" s="59" t="s">
        <v>180</v>
      </c>
      <c r="C12" s="63">
        <v>0.8</v>
      </c>
      <c r="D12" s="61">
        <f t="shared" si="0"/>
        <v>-0.20666666666666655</v>
      </c>
      <c r="E12" s="62">
        <f t="shared" si="1"/>
        <v>0.42666666666666808</v>
      </c>
    </row>
    <row r="13" spans="1:6" ht="15">
      <c r="A13" s="58">
        <v>662</v>
      </c>
      <c r="B13" s="59" t="s">
        <v>180</v>
      </c>
      <c r="C13" s="63">
        <v>0</v>
      </c>
      <c r="D13" s="61">
        <f t="shared" si="0"/>
        <v>-1.0066666666666666</v>
      </c>
      <c r="E13" s="62">
        <f t="shared" si="1"/>
        <v>-0.57999999999999852</v>
      </c>
    </row>
    <row r="14" spans="1:6" ht="15">
      <c r="A14" s="58">
        <v>664</v>
      </c>
      <c r="B14" s="59" t="s">
        <v>180</v>
      </c>
      <c r="C14" s="63">
        <v>1</v>
      </c>
      <c r="D14" s="61">
        <f t="shared" si="0"/>
        <v>-6.6666666666665986E-3</v>
      </c>
      <c r="E14" s="62">
        <f t="shared" si="1"/>
        <v>-0.58666666666666512</v>
      </c>
    </row>
    <row r="15" spans="1:6" ht="15">
      <c r="A15" s="58">
        <v>666</v>
      </c>
      <c r="B15" s="59" t="s">
        <v>180</v>
      </c>
      <c r="C15" s="63">
        <v>1</v>
      </c>
      <c r="D15" s="61">
        <f t="shared" si="0"/>
        <v>-6.6666666666665986E-3</v>
      </c>
      <c r="E15" s="62">
        <f t="shared" si="1"/>
        <v>-0.59333333333333171</v>
      </c>
    </row>
    <row r="16" spans="1:6" ht="15">
      <c r="A16" s="58">
        <v>668</v>
      </c>
      <c r="B16" s="59" t="s">
        <v>180</v>
      </c>
      <c r="C16" s="63">
        <v>1.2000000000000002</v>
      </c>
      <c r="D16" s="61">
        <f t="shared" si="0"/>
        <v>0.19333333333333358</v>
      </c>
      <c r="E16" s="62">
        <f t="shared" si="1"/>
        <v>-0.39999999999999813</v>
      </c>
    </row>
    <row r="17" spans="1:5" ht="15">
      <c r="A17" s="58">
        <v>670</v>
      </c>
      <c r="B17" s="59" t="s">
        <v>180</v>
      </c>
      <c r="C17" s="63">
        <v>1.2000000000000002</v>
      </c>
      <c r="D17" s="61">
        <f t="shared" si="0"/>
        <v>0.19333333333333358</v>
      </c>
      <c r="E17" s="62">
        <f t="shared" si="1"/>
        <v>-0.20666666666666456</v>
      </c>
    </row>
    <row r="18" spans="1:5" ht="15">
      <c r="A18" s="58">
        <v>672</v>
      </c>
      <c r="B18" s="59" t="s">
        <v>180</v>
      </c>
      <c r="C18" s="63">
        <v>1</v>
      </c>
      <c r="D18" s="61">
        <f t="shared" si="0"/>
        <v>-6.6666666666665986E-3</v>
      </c>
      <c r="E18" s="62">
        <f t="shared" si="1"/>
        <v>-0.21333333333333115</v>
      </c>
    </row>
    <row r="19" spans="1:5" ht="15">
      <c r="A19" s="58">
        <v>674</v>
      </c>
      <c r="B19" s="59" t="s">
        <v>180</v>
      </c>
      <c r="C19" s="63">
        <v>0.2</v>
      </c>
      <c r="D19" s="61">
        <f t="shared" si="0"/>
        <v>-0.80666666666666664</v>
      </c>
      <c r="E19" s="62">
        <f t="shared" si="1"/>
        <v>-1.0199999999999978</v>
      </c>
    </row>
    <row r="20" spans="1:5" ht="15">
      <c r="A20" s="58">
        <v>676</v>
      </c>
      <c r="B20" s="59" t="s">
        <v>180</v>
      </c>
      <c r="C20" s="63">
        <v>1</v>
      </c>
      <c r="D20" s="61">
        <f t="shared" si="0"/>
        <v>-6.6666666666665986E-3</v>
      </c>
      <c r="E20" s="62">
        <f t="shared" si="1"/>
        <v>-1.0266666666666644</v>
      </c>
    </row>
    <row r="21" spans="1:5" ht="15">
      <c r="A21" s="58">
        <v>678</v>
      </c>
      <c r="B21" s="59" t="s">
        <v>180</v>
      </c>
      <c r="C21" s="63">
        <v>0</v>
      </c>
      <c r="D21" s="61">
        <f t="shared" si="0"/>
        <v>-1.0066666666666666</v>
      </c>
      <c r="E21" s="62">
        <f t="shared" si="1"/>
        <v>-2.033333333333331</v>
      </c>
    </row>
    <row r="22" spans="1:5" ht="15">
      <c r="A22" s="58">
        <v>680</v>
      </c>
      <c r="B22" s="59" t="s">
        <v>180</v>
      </c>
      <c r="C22" s="63">
        <v>0.4</v>
      </c>
      <c r="D22" s="61">
        <f t="shared" si="0"/>
        <v>-0.60666666666666658</v>
      </c>
      <c r="E22" s="62">
        <f t="shared" si="1"/>
        <v>-2.6399999999999975</v>
      </c>
    </row>
    <row r="23" spans="1:5" ht="15">
      <c r="A23" s="58">
        <v>682</v>
      </c>
      <c r="B23" s="59" t="s">
        <v>180</v>
      </c>
      <c r="C23" s="63">
        <v>1</v>
      </c>
      <c r="D23" s="61">
        <f t="shared" si="0"/>
        <v>-6.6666666666665986E-3</v>
      </c>
      <c r="E23" s="62">
        <f t="shared" si="1"/>
        <v>-2.6466666666666638</v>
      </c>
    </row>
    <row r="24" spans="1:5" ht="15">
      <c r="A24" s="58">
        <v>684</v>
      </c>
      <c r="B24" s="59" t="s">
        <v>180</v>
      </c>
      <c r="C24" s="63">
        <v>1.8000000000000003</v>
      </c>
      <c r="D24" s="61">
        <f t="shared" si="0"/>
        <v>0.79333333333333367</v>
      </c>
      <c r="E24" s="62">
        <f t="shared" si="1"/>
        <v>-1.8533333333333302</v>
      </c>
    </row>
    <row r="25" spans="1:5" ht="15">
      <c r="A25" s="58">
        <v>686</v>
      </c>
      <c r="B25" s="59" t="s">
        <v>180</v>
      </c>
      <c r="C25" s="63">
        <v>1.2000000000000002</v>
      </c>
      <c r="D25" s="61">
        <f t="shared" si="0"/>
        <v>0.19333333333333358</v>
      </c>
      <c r="E25" s="62">
        <f t="shared" si="1"/>
        <v>-1.6599999999999966</v>
      </c>
    </row>
    <row r="26" spans="1:5" ht="15">
      <c r="A26" s="58">
        <v>688</v>
      </c>
      <c r="B26" s="59" t="s">
        <v>180</v>
      </c>
      <c r="C26" s="63">
        <v>1.4</v>
      </c>
      <c r="D26" s="61">
        <f t="shared" si="0"/>
        <v>0.39333333333333331</v>
      </c>
      <c r="E26" s="62">
        <f t="shared" si="1"/>
        <v>-1.2666666666666633</v>
      </c>
    </row>
    <row r="27" spans="1:5" ht="15">
      <c r="A27" s="58">
        <v>690</v>
      </c>
      <c r="B27" s="59" t="s">
        <v>180</v>
      </c>
      <c r="C27" s="63">
        <v>1.4</v>
      </c>
      <c r="D27" s="61">
        <f t="shared" si="0"/>
        <v>0.39333333333333331</v>
      </c>
      <c r="E27" s="62">
        <f t="shared" si="1"/>
        <v>-0.87333333333332996</v>
      </c>
    </row>
    <row r="28" spans="1:5" ht="15">
      <c r="A28" s="58">
        <v>692</v>
      </c>
      <c r="B28" s="59" t="s">
        <v>180</v>
      </c>
      <c r="C28" s="63">
        <v>1.4000000000000001</v>
      </c>
      <c r="D28" s="61">
        <f t="shared" si="0"/>
        <v>0.39333333333333353</v>
      </c>
      <c r="E28" s="62">
        <f t="shared" si="1"/>
        <v>-0.47999999999999643</v>
      </c>
    </row>
    <row r="29" spans="1:5" ht="15">
      <c r="A29" s="58">
        <v>694</v>
      </c>
      <c r="B29" s="59" t="s">
        <v>180</v>
      </c>
      <c r="C29" s="63">
        <v>0</v>
      </c>
      <c r="D29" s="61">
        <f t="shared" si="0"/>
        <v>-1.0066666666666666</v>
      </c>
      <c r="E29" s="62">
        <f t="shared" si="1"/>
        <v>-1.486666666666663</v>
      </c>
    </row>
    <row r="30" spans="1:5" ht="15">
      <c r="A30" s="58">
        <v>696</v>
      </c>
      <c r="B30" s="59" t="s">
        <v>180</v>
      </c>
      <c r="C30" s="63">
        <v>0.8</v>
      </c>
      <c r="D30" s="61">
        <f t="shared" si="0"/>
        <v>-0.20666666666666655</v>
      </c>
      <c r="E30" s="62">
        <f t="shared" si="1"/>
        <v>-1.6933333333333296</v>
      </c>
    </row>
    <row r="31" spans="1:5" ht="15">
      <c r="A31" s="58">
        <v>698</v>
      </c>
      <c r="B31" s="59" t="s">
        <v>181</v>
      </c>
      <c r="C31" s="63">
        <v>1.6</v>
      </c>
      <c r="D31" s="61">
        <f t="shared" si="0"/>
        <v>0.59333333333333349</v>
      </c>
      <c r="E31" s="62">
        <f t="shared" si="1"/>
        <v>-1.0999999999999961</v>
      </c>
    </row>
    <row r="32" spans="1:5" ht="15">
      <c r="A32" s="58">
        <v>700</v>
      </c>
      <c r="B32" s="59" t="s">
        <v>181</v>
      </c>
      <c r="C32" s="63">
        <v>1.8000000000000003</v>
      </c>
      <c r="D32" s="61">
        <f t="shared" si="0"/>
        <v>0.79333333333333367</v>
      </c>
      <c r="E32" s="62">
        <f t="shared" si="1"/>
        <v>-0.30666666666666242</v>
      </c>
    </row>
    <row r="33" spans="1:5" ht="15">
      <c r="A33" s="58">
        <v>702</v>
      </c>
      <c r="B33" s="59" t="s">
        <v>181</v>
      </c>
      <c r="C33" s="63">
        <v>1.6</v>
      </c>
      <c r="D33" s="61">
        <f t="shared" si="0"/>
        <v>0.59333333333333349</v>
      </c>
      <c r="E33" s="62">
        <f t="shared" si="1"/>
        <v>0.28666666666667107</v>
      </c>
    </row>
    <row r="34" spans="1:5" ht="15">
      <c r="A34" s="58">
        <v>704</v>
      </c>
      <c r="B34" s="59" t="s">
        <v>182</v>
      </c>
      <c r="C34" s="63">
        <v>0.2</v>
      </c>
      <c r="D34" s="61">
        <f t="shared" si="0"/>
        <v>-0.80666666666666664</v>
      </c>
      <c r="E34" s="62">
        <f t="shared" si="1"/>
        <v>-0.51999999999999558</v>
      </c>
    </row>
    <row r="35" spans="1:5" ht="15">
      <c r="A35" s="58">
        <v>706</v>
      </c>
      <c r="B35" s="59" t="s">
        <v>182</v>
      </c>
      <c r="C35" s="63">
        <v>1.6</v>
      </c>
      <c r="D35" s="61">
        <f t="shared" si="0"/>
        <v>0.59333333333333349</v>
      </c>
      <c r="E35" s="62">
        <f t="shared" si="1"/>
        <v>7.3333333333337913E-2</v>
      </c>
    </row>
    <row r="36" spans="1:5" ht="15">
      <c r="A36" s="58">
        <v>708</v>
      </c>
      <c r="B36" s="59" t="s">
        <v>182</v>
      </c>
      <c r="C36" s="63">
        <v>1.4</v>
      </c>
      <c r="D36" s="61">
        <f t="shared" si="0"/>
        <v>0.39333333333333331</v>
      </c>
      <c r="E36" s="62">
        <f t="shared" si="1"/>
        <v>0.46666666666667123</v>
      </c>
    </row>
    <row r="37" spans="1:5" ht="15">
      <c r="A37" s="58">
        <v>710</v>
      </c>
      <c r="B37" s="59" t="s">
        <v>182</v>
      </c>
      <c r="C37" s="63">
        <v>0.8</v>
      </c>
      <c r="D37" s="61">
        <f t="shared" si="0"/>
        <v>-0.20666666666666655</v>
      </c>
      <c r="E37" s="62">
        <f t="shared" si="1"/>
        <v>0.26000000000000467</v>
      </c>
    </row>
    <row r="38" spans="1:5" ht="15">
      <c r="A38" s="58">
        <v>712</v>
      </c>
      <c r="B38" s="59" t="s">
        <v>182</v>
      </c>
      <c r="C38" s="63">
        <v>1</v>
      </c>
      <c r="D38" s="61">
        <f t="shared" si="0"/>
        <v>-6.6666666666665986E-3</v>
      </c>
      <c r="E38" s="62">
        <f t="shared" si="1"/>
        <v>0.25333333333333807</v>
      </c>
    </row>
    <row r="39" spans="1:5" ht="15">
      <c r="A39" s="58">
        <v>714</v>
      </c>
      <c r="B39" s="59" t="s">
        <v>182</v>
      </c>
      <c r="C39" s="63">
        <v>0.2</v>
      </c>
      <c r="D39" s="61">
        <f t="shared" si="0"/>
        <v>-0.80666666666666664</v>
      </c>
      <c r="E39" s="62">
        <f t="shared" si="1"/>
        <v>-0.55333333333332857</v>
      </c>
    </row>
    <row r="40" spans="1:5" ht="15">
      <c r="A40" s="58">
        <v>716</v>
      </c>
      <c r="B40" s="59" t="s">
        <v>182</v>
      </c>
      <c r="C40" s="63">
        <v>1.6</v>
      </c>
      <c r="D40" s="61">
        <f t="shared" si="0"/>
        <v>0.59333333333333349</v>
      </c>
      <c r="E40" s="62">
        <f t="shared" si="1"/>
        <v>4.0000000000004921E-2</v>
      </c>
    </row>
    <row r="41" spans="1:5" ht="15">
      <c r="A41" s="58">
        <v>718</v>
      </c>
      <c r="B41" s="59" t="s">
        <v>182</v>
      </c>
      <c r="C41" s="63">
        <v>0.8</v>
      </c>
      <c r="D41" s="61">
        <f t="shared" si="0"/>
        <v>-0.20666666666666655</v>
      </c>
      <c r="E41" s="62">
        <f t="shared" si="1"/>
        <v>-0.16666666666666163</v>
      </c>
    </row>
    <row r="42" spans="1:5" ht="15">
      <c r="A42" s="58">
        <v>720</v>
      </c>
      <c r="B42" s="59" t="s">
        <v>182</v>
      </c>
      <c r="C42" s="63">
        <v>1</v>
      </c>
      <c r="D42" s="61">
        <f t="shared" si="0"/>
        <v>-6.6666666666665986E-3</v>
      </c>
      <c r="E42" s="62">
        <f t="shared" si="1"/>
        <v>-0.17333333333332823</v>
      </c>
    </row>
    <row r="43" spans="1:5" ht="15">
      <c r="A43" s="58">
        <v>722</v>
      </c>
      <c r="B43" s="59" t="s">
        <v>182</v>
      </c>
      <c r="C43" s="63">
        <v>1.6</v>
      </c>
      <c r="D43" s="61">
        <f t="shared" si="0"/>
        <v>0.59333333333333349</v>
      </c>
      <c r="E43" s="62">
        <f t="shared" si="1"/>
        <v>0.42000000000000526</v>
      </c>
    </row>
    <row r="44" spans="1:5" ht="15">
      <c r="A44" s="58">
        <v>724</v>
      </c>
      <c r="B44" s="59" t="s">
        <v>182</v>
      </c>
      <c r="C44" s="63">
        <v>0.8</v>
      </c>
      <c r="D44" s="61">
        <f t="shared" si="0"/>
        <v>-0.20666666666666655</v>
      </c>
      <c r="E44" s="62">
        <f t="shared" si="1"/>
        <v>0.2133333333333387</v>
      </c>
    </row>
    <row r="45" spans="1:5" ht="15">
      <c r="A45" s="58">
        <v>726</v>
      </c>
      <c r="B45" s="59" t="s">
        <v>181</v>
      </c>
      <c r="C45" s="63">
        <v>1</v>
      </c>
      <c r="D45" s="61">
        <f t="shared" si="0"/>
        <v>-6.6666666666665986E-3</v>
      </c>
      <c r="E45" s="62">
        <f t="shared" si="1"/>
        <v>0.20666666666667211</v>
      </c>
    </row>
    <row r="46" spans="1:5" ht="15.75" thickBot="1">
      <c r="A46" s="64">
        <v>728</v>
      </c>
      <c r="B46" s="65" t="s">
        <v>181</v>
      </c>
      <c r="C46" s="66">
        <v>0.8</v>
      </c>
      <c r="D46" s="67">
        <f t="shared" si="0"/>
        <v>-0.20666666666666655</v>
      </c>
      <c r="E46" s="68">
        <f t="shared" si="1"/>
        <v>5.5511151231257827E-15</v>
      </c>
    </row>
    <row r="47" spans="1:5" ht="15" customHeight="1">
      <c r="A47" s="122"/>
      <c r="B47" s="123" t="s">
        <v>53</v>
      </c>
      <c r="C47" s="124">
        <f>AVERAGE(C2:C46)</f>
        <v>1.0066666666666666</v>
      </c>
      <c r="D47" s="19"/>
      <c r="E47" s="19"/>
    </row>
    <row r="48" spans="1:5" ht="15" customHeight="1">
      <c r="A48" s="122"/>
      <c r="B48" s="125" t="s">
        <v>262</v>
      </c>
      <c r="C48" s="126">
        <f>STDEV(C2:C46)</f>
        <v>0.52066391183844307</v>
      </c>
      <c r="D48" s="19"/>
      <c r="E48" s="19"/>
    </row>
    <row r="49" spans="1:18" ht="15" customHeight="1" thickBot="1">
      <c r="A49" s="122"/>
      <c r="B49" s="127" t="s">
        <v>263</v>
      </c>
      <c r="C49" s="128">
        <f>C47+C48</f>
        <v>1.5273305785051097</v>
      </c>
      <c r="D49" s="19"/>
      <c r="E49" s="19"/>
    </row>
    <row r="50" spans="1:18" ht="12" thickBot="1">
      <c r="A50" s="36"/>
      <c r="B50" s="23"/>
      <c r="C50" s="19"/>
      <c r="D50" s="19"/>
    </row>
    <row r="51" spans="1:18" ht="15" customHeight="1">
      <c r="A51" s="181" t="s">
        <v>54</v>
      </c>
      <c r="B51" s="183" t="s">
        <v>49</v>
      </c>
      <c r="C51" s="183"/>
      <c r="D51" s="183"/>
      <c r="E51" s="183"/>
      <c r="F51" s="183" t="s">
        <v>55</v>
      </c>
      <c r="G51" s="183" t="s">
        <v>56</v>
      </c>
      <c r="H51" s="96" t="s">
        <v>57</v>
      </c>
      <c r="I51" s="191" t="s">
        <v>58</v>
      </c>
      <c r="J51" s="192"/>
      <c r="K51" s="192"/>
      <c r="L51" s="192"/>
      <c r="M51" s="192"/>
      <c r="N51" s="192"/>
      <c r="O51" s="192"/>
      <c r="P51" s="193"/>
    </row>
    <row r="52" spans="1:18" ht="15" customHeight="1" thickBot="1">
      <c r="A52" s="182"/>
      <c r="B52" s="184" t="s">
        <v>59</v>
      </c>
      <c r="C52" s="184"/>
      <c r="D52" s="184" t="s">
        <v>60</v>
      </c>
      <c r="E52" s="184"/>
      <c r="F52" s="184"/>
      <c r="G52" s="184"/>
      <c r="H52" s="97"/>
      <c r="I52" s="98" t="s">
        <v>61</v>
      </c>
      <c r="J52" s="98" t="s">
        <v>62</v>
      </c>
      <c r="K52" s="98" t="s">
        <v>63</v>
      </c>
      <c r="L52" s="98" t="s">
        <v>64</v>
      </c>
      <c r="M52" s="98" t="s">
        <v>65</v>
      </c>
      <c r="N52" s="98" t="s">
        <v>66</v>
      </c>
      <c r="O52" s="98" t="s">
        <v>67</v>
      </c>
      <c r="P52" s="99" t="s">
        <v>68</v>
      </c>
      <c r="R52" s="22" t="s">
        <v>185</v>
      </c>
    </row>
    <row r="53" spans="1:18">
      <c r="A53" s="92">
        <v>1</v>
      </c>
      <c r="B53" s="93">
        <v>640</v>
      </c>
      <c r="C53" s="93">
        <v>10</v>
      </c>
      <c r="D53" s="93">
        <v>648</v>
      </c>
      <c r="E53" s="93">
        <v>10</v>
      </c>
      <c r="F53" s="93">
        <f>(((D53-B53)+(E53-C53))/2)+1</f>
        <v>5</v>
      </c>
      <c r="G53" s="93">
        <f t="shared" ref="G53:G67" si="2">F53*20</f>
        <v>100</v>
      </c>
      <c r="H53" s="93">
        <f>H82</f>
        <v>134</v>
      </c>
      <c r="I53" s="94">
        <v>5</v>
      </c>
      <c r="J53" s="94">
        <v>0</v>
      </c>
      <c r="K53" s="94">
        <v>4</v>
      </c>
      <c r="L53" s="94">
        <v>0</v>
      </c>
      <c r="M53" s="94">
        <v>1</v>
      </c>
      <c r="N53" s="94">
        <v>0</v>
      </c>
      <c r="O53" s="94">
        <v>1</v>
      </c>
      <c r="P53" s="95">
        <v>2</v>
      </c>
      <c r="R53" s="129" t="s">
        <v>186</v>
      </c>
    </row>
    <row r="54" spans="1:18">
      <c r="A54" s="77">
        <v>2</v>
      </c>
      <c r="B54" s="78">
        <v>648</v>
      </c>
      <c r="C54" s="78">
        <v>10</v>
      </c>
      <c r="D54" s="78">
        <v>654</v>
      </c>
      <c r="E54" s="78">
        <v>10</v>
      </c>
      <c r="F54" s="78">
        <f t="shared" ref="F54:F67" si="3">(((D54-B54)+(E54-C54))/2)+1</f>
        <v>4</v>
      </c>
      <c r="G54" s="78">
        <f t="shared" si="2"/>
        <v>80</v>
      </c>
      <c r="H54" s="78">
        <f>H100</f>
        <v>60</v>
      </c>
      <c r="I54" s="79">
        <v>3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80">
        <v>3</v>
      </c>
      <c r="R54" s="129" t="s">
        <v>187</v>
      </c>
    </row>
    <row r="55" spans="1:18">
      <c r="A55" s="77">
        <v>3</v>
      </c>
      <c r="B55" s="78">
        <v>654</v>
      </c>
      <c r="C55" s="78">
        <v>10</v>
      </c>
      <c r="D55" s="78">
        <v>656</v>
      </c>
      <c r="E55" s="78">
        <v>10</v>
      </c>
      <c r="F55" s="78">
        <f t="shared" si="3"/>
        <v>2</v>
      </c>
      <c r="G55" s="78">
        <f t="shared" si="2"/>
        <v>40</v>
      </c>
      <c r="H55" s="78">
        <f>H118</f>
        <v>80</v>
      </c>
      <c r="I55" s="79">
        <v>1</v>
      </c>
      <c r="J55" s="79">
        <v>0</v>
      </c>
      <c r="K55" s="79">
        <v>1</v>
      </c>
      <c r="L55" s="79">
        <v>0</v>
      </c>
      <c r="M55" s="79">
        <v>0</v>
      </c>
      <c r="N55" s="79">
        <v>0</v>
      </c>
      <c r="O55" s="79">
        <v>0</v>
      </c>
      <c r="P55" s="80">
        <v>1</v>
      </c>
      <c r="R55" s="129" t="s">
        <v>189</v>
      </c>
    </row>
    <row r="56" spans="1:18">
      <c r="A56" s="77">
        <v>4</v>
      </c>
      <c r="B56" s="78">
        <v>656</v>
      </c>
      <c r="C56" s="78">
        <v>10</v>
      </c>
      <c r="D56" s="78">
        <v>662</v>
      </c>
      <c r="E56" s="78">
        <v>10</v>
      </c>
      <c r="F56" s="78">
        <f t="shared" si="3"/>
        <v>4</v>
      </c>
      <c r="G56" s="78">
        <f t="shared" si="2"/>
        <v>80</v>
      </c>
      <c r="H56" s="78">
        <f>H136</f>
        <v>20</v>
      </c>
      <c r="I56" s="79">
        <v>1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80">
        <v>1</v>
      </c>
      <c r="R56" s="129" t="s">
        <v>190</v>
      </c>
    </row>
    <row r="57" spans="1:18">
      <c r="A57" s="77">
        <v>5</v>
      </c>
      <c r="B57" s="78">
        <v>662</v>
      </c>
      <c r="C57" s="78">
        <v>10</v>
      </c>
      <c r="D57" s="78">
        <v>666</v>
      </c>
      <c r="E57" s="78">
        <v>10</v>
      </c>
      <c r="F57" s="78">
        <f t="shared" si="3"/>
        <v>3</v>
      </c>
      <c r="G57" s="78">
        <f t="shared" si="2"/>
        <v>60</v>
      </c>
      <c r="H57" s="78">
        <f>H154</f>
        <v>66.666666666666686</v>
      </c>
      <c r="I57" s="79">
        <v>2</v>
      </c>
      <c r="J57" s="79">
        <v>0</v>
      </c>
      <c r="K57" s="79">
        <v>2</v>
      </c>
      <c r="L57" s="79">
        <v>0</v>
      </c>
      <c r="M57" s="79">
        <v>0</v>
      </c>
      <c r="N57" s="79">
        <v>0</v>
      </c>
      <c r="O57" s="79">
        <v>0</v>
      </c>
      <c r="P57" s="80">
        <v>0</v>
      </c>
      <c r="R57" s="129" t="s">
        <v>191</v>
      </c>
    </row>
    <row r="58" spans="1:18">
      <c r="A58" s="77">
        <v>6</v>
      </c>
      <c r="B58" s="78">
        <v>666</v>
      </c>
      <c r="C58" s="78">
        <v>10</v>
      </c>
      <c r="D58" s="78">
        <v>672</v>
      </c>
      <c r="E58" s="78">
        <v>10</v>
      </c>
      <c r="F58" s="78">
        <f t="shared" si="3"/>
        <v>4</v>
      </c>
      <c r="G58" s="78">
        <f t="shared" si="2"/>
        <v>80</v>
      </c>
      <c r="H58" s="78">
        <f>H172</f>
        <v>85</v>
      </c>
      <c r="I58" s="79">
        <v>5</v>
      </c>
      <c r="J58" s="79">
        <v>0</v>
      </c>
      <c r="K58" s="79">
        <v>3</v>
      </c>
      <c r="L58" s="79">
        <v>0</v>
      </c>
      <c r="M58" s="79">
        <v>0</v>
      </c>
      <c r="N58" s="79">
        <v>0</v>
      </c>
      <c r="O58" s="79">
        <v>0</v>
      </c>
      <c r="P58" s="80">
        <v>0</v>
      </c>
      <c r="R58" s="129" t="s">
        <v>192</v>
      </c>
    </row>
    <row r="59" spans="1:18">
      <c r="A59" s="77">
        <v>7</v>
      </c>
      <c r="B59" s="78">
        <v>672</v>
      </c>
      <c r="C59" s="78">
        <v>10</v>
      </c>
      <c r="D59" s="78">
        <v>676</v>
      </c>
      <c r="E59" s="78">
        <v>10</v>
      </c>
      <c r="F59" s="78">
        <f t="shared" si="3"/>
        <v>3</v>
      </c>
      <c r="G59" s="78">
        <f t="shared" si="2"/>
        <v>60</v>
      </c>
      <c r="H59" s="78">
        <f>H190</f>
        <v>40.000000000000007</v>
      </c>
      <c r="I59" s="79">
        <v>2</v>
      </c>
      <c r="J59" s="79">
        <v>0</v>
      </c>
      <c r="K59" s="79">
        <v>1</v>
      </c>
      <c r="L59" s="79">
        <v>0</v>
      </c>
      <c r="M59" s="79">
        <v>0</v>
      </c>
      <c r="N59" s="79">
        <v>0</v>
      </c>
      <c r="O59" s="79">
        <v>0</v>
      </c>
      <c r="P59" s="80">
        <v>0</v>
      </c>
      <c r="R59" s="129" t="s">
        <v>193</v>
      </c>
    </row>
    <row r="60" spans="1:18">
      <c r="A60" s="77">
        <v>8</v>
      </c>
      <c r="B60" s="78">
        <v>676</v>
      </c>
      <c r="C60" s="78">
        <v>10</v>
      </c>
      <c r="D60" s="78">
        <v>682</v>
      </c>
      <c r="E60" s="78">
        <v>10</v>
      </c>
      <c r="F60" s="78">
        <f t="shared" si="3"/>
        <v>4</v>
      </c>
      <c r="G60" s="78">
        <f t="shared" si="2"/>
        <v>80</v>
      </c>
      <c r="H60" s="78">
        <f>H208</f>
        <v>35</v>
      </c>
      <c r="I60" s="79">
        <v>3</v>
      </c>
      <c r="J60" s="79">
        <v>0</v>
      </c>
      <c r="K60" s="79">
        <v>1</v>
      </c>
      <c r="L60" s="79">
        <v>0</v>
      </c>
      <c r="M60" s="79">
        <v>0</v>
      </c>
      <c r="N60" s="79">
        <v>0</v>
      </c>
      <c r="O60" s="79">
        <v>0</v>
      </c>
      <c r="P60" s="80">
        <v>0</v>
      </c>
      <c r="R60" s="129" t="s">
        <v>194</v>
      </c>
    </row>
    <row r="61" spans="1:18">
      <c r="A61" s="77">
        <v>9</v>
      </c>
      <c r="B61" s="78">
        <v>682</v>
      </c>
      <c r="C61" s="78">
        <v>10</v>
      </c>
      <c r="D61" s="78">
        <v>692</v>
      </c>
      <c r="E61" s="78">
        <v>10</v>
      </c>
      <c r="F61" s="78">
        <f t="shared" si="3"/>
        <v>6</v>
      </c>
      <c r="G61" s="78">
        <f t="shared" si="2"/>
        <v>120</v>
      </c>
      <c r="H61" s="78">
        <f>H226</f>
        <v>120</v>
      </c>
      <c r="I61" s="79">
        <v>7</v>
      </c>
      <c r="J61" s="79">
        <v>0</v>
      </c>
      <c r="K61" s="79">
        <v>5</v>
      </c>
      <c r="L61" s="79">
        <v>0</v>
      </c>
      <c r="M61" s="79">
        <v>0</v>
      </c>
      <c r="N61" s="79">
        <v>0</v>
      </c>
      <c r="O61" s="79">
        <v>0</v>
      </c>
      <c r="P61" s="80">
        <v>3</v>
      </c>
      <c r="R61" s="129" t="s">
        <v>195</v>
      </c>
    </row>
    <row r="62" spans="1:18">
      <c r="A62" s="77">
        <v>10</v>
      </c>
      <c r="B62" s="78">
        <v>692</v>
      </c>
      <c r="C62" s="78">
        <v>10</v>
      </c>
      <c r="D62" s="78">
        <v>696</v>
      </c>
      <c r="E62" s="78">
        <v>10</v>
      </c>
      <c r="F62" s="78">
        <f t="shared" si="3"/>
        <v>3</v>
      </c>
      <c r="G62" s="78">
        <f t="shared" si="2"/>
        <v>60</v>
      </c>
      <c r="H62" s="78">
        <f>H244</f>
        <v>26.666666666666668</v>
      </c>
      <c r="I62" s="81">
        <v>1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80">
        <v>1</v>
      </c>
      <c r="R62" s="129" t="s">
        <v>196</v>
      </c>
    </row>
    <row r="63" spans="1:18">
      <c r="A63" s="77">
        <v>11</v>
      </c>
      <c r="B63" s="79">
        <v>696</v>
      </c>
      <c r="C63" s="79">
        <v>10</v>
      </c>
      <c r="D63" s="79">
        <v>702</v>
      </c>
      <c r="E63" s="79">
        <v>5</v>
      </c>
      <c r="F63" s="78">
        <f t="shared" si="3"/>
        <v>1.5</v>
      </c>
      <c r="G63" s="78">
        <f t="shared" si="2"/>
        <v>30</v>
      </c>
      <c r="H63" s="81">
        <f>H262</f>
        <v>125</v>
      </c>
      <c r="I63" s="82">
        <v>4</v>
      </c>
      <c r="J63" s="81">
        <v>0</v>
      </c>
      <c r="K63" s="81">
        <v>3</v>
      </c>
      <c r="L63" s="81">
        <v>0</v>
      </c>
      <c r="M63" s="81">
        <v>0</v>
      </c>
      <c r="N63" s="81">
        <v>0</v>
      </c>
      <c r="O63" s="81">
        <v>0</v>
      </c>
      <c r="P63" s="83">
        <v>3</v>
      </c>
      <c r="R63" s="130" t="s">
        <v>197</v>
      </c>
    </row>
    <row r="64" spans="1:18">
      <c r="A64" s="77">
        <v>12</v>
      </c>
      <c r="B64" s="84">
        <v>702</v>
      </c>
      <c r="C64" s="84">
        <v>0</v>
      </c>
      <c r="D64" s="84">
        <v>704</v>
      </c>
      <c r="E64" s="84">
        <v>0</v>
      </c>
      <c r="F64" s="78">
        <f t="shared" si="3"/>
        <v>2</v>
      </c>
      <c r="G64" s="78">
        <f t="shared" si="2"/>
        <v>40</v>
      </c>
      <c r="H64" s="82">
        <f>H280</f>
        <v>10</v>
      </c>
      <c r="I64" s="82">
        <v>1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5">
        <v>0</v>
      </c>
      <c r="R64" s="131" t="s">
        <v>198</v>
      </c>
    </row>
    <row r="65" spans="1:24">
      <c r="A65" s="77">
        <v>13</v>
      </c>
      <c r="B65" s="84">
        <v>704</v>
      </c>
      <c r="C65" s="84">
        <v>0</v>
      </c>
      <c r="D65" s="84">
        <v>708</v>
      </c>
      <c r="E65" s="84">
        <v>0</v>
      </c>
      <c r="F65" s="78">
        <f t="shared" si="3"/>
        <v>3</v>
      </c>
      <c r="G65" s="78">
        <f t="shared" si="2"/>
        <v>60</v>
      </c>
      <c r="H65" s="82">
        <f>H298</f>
        <v>100.00000000000001</v>
      </c>
      <c r="I65" s="82">
        <v>1</v>
      </c>
      <c r="J65" s="82">
        <v>0</v>
      </c>
      <c r="K65" s="82">
        <v>2</v>
      </c>
      <c r="L65" s="82">
        <v>0</v>
      </c>
      <c r="M65" s="82">
        <v>0</v>
      </c>
      <c r="N65" s="82">
        <v>0</v>
      </c>
      <c r="O65" s="82">
        <v>0</v>
      </c>
      <c r="P65" s="85">
        <v>2</v>
      </c>
      <c r="R65" s="131" t="s">
        <v>199</v>
      </c>
    </row>
    <row r="66" spans="1:24">
      <c r="A66" s="77">
        <v>14</v>
      </c>
      <c r="B66" s="84">
        <v>708</v>
      </c>
      <c r="C66" s="84">
        <v>0</v>
      </c>
      <c r="D66" s="84">
        <v>720</v>
      </c>
      <c r="E66" s="84">
        <v>0</v>
      </c>
      <c r="F66" s="78">
        <f t="shared" si="3"/>
        <v>7</v>
      </c>
      <c r="G66" s="78">
        <f t="shared" si="2"/>
        <v>140</v>
      </c>
      <c r="H66" s="82">
        <f>H316</f>
        <v>77.142857142857153</v>
      </c>
      <c r="I66" s="82">
        <v>5</v>
      </c>
      <c r="J66" s="82">
        <v>0</v>
      </c>
      <c r="K66" s="82">
        <v>4</v>
      </c>
      <c r="L66" s="82">
        <v>0</v>
      </c>
      <c r="M66" s="82">
        <v>0</v>
      </c>
      <c r="N66" s="82">
        <v>0</v>
      </c>
      <c r="O66" s="82">
        <v>0</v>
      </c>
      <c r="P66" s="85">
        <v>2</v>
      </c>
      <c r="R66" s="131" t="s">
        <v>200</v>
      </c>
    </row>
    <row r="67" spans="1:24" ht="12" thickBot="1">
      <c r="A67" s="86">
        <v>15</v>
      </c>
      <c r="B67" s="87">
        <v>720</v>
      </c>
      <c r="C67" s="87">
        <v>0</v>
      </c>
      <c r="D67" s="87">
        <v>728</v>
      </c>
      <c r="E67" s="87">
        <v>5</v>
      </c>
      <c r="F67" s="88">
        <f t="shared" si="3"/>
        <v>7.5</v>
      </c>
      <c r="G67" s="88">
        <f t="shared" si="2"/>
        <v>150</v>
      </c>
      <c r="H67" s="89">
        <f>H334</f>
        <v>84</v>
      </c>
      <c r="I67" s="90">
        <v>3</v>
      </c>
      <c r="J67" s="89">
        <v>0</v>
      </c>
      <c r="K67" s="89">
        <v>3</v>
      </c>
      <c r="L67" s="89">
        <v>0</v>
      </c>
      <c r="M67" s="89">
        <v>0</v>
      </c>
      <c r="N67" s="89">
        <v>0</v>
      </c>
      <c r="O67" s="89">
        <v>0</v>
      </c>
      <c r="P67" s="91">
        <v>2</v>
      </c>
      <c r="R67" s="131" t="s">
        <v>201</v>
      </c>
    </row>
    <row r="68" spans="1:24" ht="12" thickBot="1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1:24">
      <c r="A69" s="173" t="s">
        <v>256</v>
      </c>
      <c r="B69" s="174"/>
      <c r="C69" s="174"/>
      <c r="D69" s="174"/>
      <c r="E69" s="174"/>
      <c r="F69" s="174"/>
      <c r="G69" s="174"/>
      <c r="H69" s="174"/>
      <c r="I69" s="175"/>
    </row>
    <row r="70" spans="1:24">
      <c r="A70" s="157" t="s">
        <v>253</v>
      </c>
      <c r="B70" s="158"/>
      <c r="C70" s="158"/>
      <c r="D70" s="158" t="s">
        <v>255</v>
      </c>
      <c r="E70" s="158"/>
      <c r="F70" s="158"/>
      <c r="G70" s="158"/>
      <c r="H70" s="50" t="s">
        <v>261</v>
      </c>
      <c r="I70" s="8" t="s">
        <v>2</v>
      </c>
    </row>
    <row r="71" spans="1:24" ht="11.25" customHeight="1">
      <c r="A71" s="157" t="s">
        <v>254</v>
      </c>
      <c r="B71" s="158"/>
      <c r="C71" s="158"/>
      <c r="D71" s="159" t="s">
        <v>46</v>
      </c>
      <c r="E71" s="159"/>
      <c r="F71" s="159"/>
      <c r="G71" s="159"/>
      <c r="H71" s="9" t="s">
        <v>69</v>
      </c>
      <c r="I71" s="10" t="s">
        <v>69</v>
      </c>
    </row>
    <row r="72" spans="1:24">
      <c r="A72" s="157" t="s">
        <v>260</v>
      </c>
      <c r="B72" s="158"/>
      <c r="C72" s="158"/>
      <c r="D72" s="158" t="s">
        <v>259</v>
      </c>
      <c r="E72" s="158"/>
      <c r="F72" s="158"/>
      <c r="G72" s="158"/>
      <c r="H72" s="24" t="s">
        <v>234</v>
      </c>
      <c r="I72" s="53" t="s">
        <v>235</v>
      </c>
    </row>
    <row r="73" spans="1:24" ht="22.5">
      <c r="A73" s="34" t="s">
        <v>70</v>
      </c>
      <c r="B73" s="172" t="s">
        <v>71</v>
      </c>
      <c r="C73" s="172"/>
      <c r="D73" s="44" t="s">
        <v>72</v>
      </c>
      <c r="E73" s="44" t="s">
        <v>73</v>
      </c>
      <c r="F73" s="44" t="s">
        <v>74</v>
      </c>
      <c r="G73" s="42" t="s">
        <v>75</v>
      </c>
      <c r="H73" s="9" t="s">
        <v>76</v>
      </c>
      <c r="I73" s="11" t="s">
        <v>77</v>
      </c>
    </row>
    <row r="74" spans="1:24">
      <c r="A74" s="45">
        <v>1</v>
      </c>
      <c r="B74" s="170" t="s">
        <v>78</v>
      </c>
      <c r="C74" s="170"/>
      <c r="D74" s="25">
        <v>5</v>
      </c>
      <c r="E74" s="43">
        <f>D74</f>
        <v>5</v>
      </c>
      <c r="F74" s="12">
        <f>(E74*100)/$D$82</f>
        <v>100</v>
      </c>
      <c r="G74" s="43">
        <v>0.2</v>
      </c>
      <c r="H74" s="7">
        <f t="shared" ref="H74:H81" si="4">G74*F74</f>
        <v>20</v>
      </c>
      <c r="I74" s="13"/>
    </row>
    <row r="75" spans="1:24">
      <c r="A75" s="45">
        <f t="shared" ref="A75:A81" si="5">A74+1</f>
        <v>2</v>
      </c>
      <c r="B75" s="170" t="s">
        <v>79</v>
      </c>
      <c r="C75" s="170"/>
      <c r="D75" s="25">
        <v>0</v>
      </c>
      <c r="E75" s="43">
        <f t="shared" ref="E75:E76" si="6">D75</f>
        <v>0</v>
      </c>
      <c r="F75" s="12">
        <f t="shared" ref="F75:F76" si="7">(E75*100)/$D$82</f>
        <v>0</v>
      </c>
      <c r="G75" s="43">
        <v>0.5</v>
      </c>
      <c r="H75" s="7">
        <f t="shared" si="4"/>
        <v>0</v>
      </c>
      <c r="I75" s="13"/>
    </row>
    <row r="76" spans="1:24">
      <c r="A76" s="45">
        <f t="shared" si="5"/>
        <v>3</v>
      </c>
      <c r="B76" s="170" t="s">
        <v>80</v>
      </c>
      <c r="C76" s="170"/>
      <c r="D76" s="25">
        <v>4</v>
      </c>
      <c r="E76" s="43">
        <f t="shared" si="6"/>
        <v>4</v>
      </c>
      <c r="F76" s="12">
        <f t="shared" si="7"/>
        <v>80</v>
      </c>
      <c r="G76" s="43">
        <v>0.8</v>
      </c>
      <c r="H76" s="7">
        <f t="shared" si="4"/>
        <v>64</v>
      </c>
      <c r="I76" s="13"/>
    </row>
    <row r="77" spans="1:24" ht="12.75">
      <c r="A77" s="45">
        <f t="shared" si="5"/>
        <v>4</v>
      </c>
      <c r="B77" s="170" t="s">
        <v>81</v>
      </c>
      <c r="C77" s="170"/>
      <c r="D77" s="25">
        <v>0</v>
      </c>
      <c r="E77" s="14"/>
      <c r="F77" s="12">
        <f>(D77*100)/$D$82</f>
        <v>0</v>
      </c>
      <c r="G77" s="43">
        <v>0.9</v>
      </c>
      <c r="H77" s="7">
        <f t="shared" si="4"/>
        <v>0</v>
      </c>
      <c r="I77" s="13"/>
      <c r="X77" s="57"/>
    </row>
    <row r="78" spans="1:24">
      <c r="A78" s="45">
        <f t="shared" si="5"/>
        <v>5</v>
      </c>
      <c r="B78" s="170" t="s">
        <v>82</v>
      </c>
      <c r="C78" s="170"/>
      <c r="D78" s="25">
        <v>1</v>
      </c>
      <c r="E78" s="14"/>
      <c r="F78" s="12">
        <f>(D78*100)/$D$82</f>
        <v>20</v>
      </c>
      <c r="G78" s="43">
        <v>1</v>
      </c>
      <c r="H78" s="7">
        <f t="shared" si="4"/>
        <v>20</v>
      </c>
      <c r="I78" s="13"/>
    </row>
    <row r="79" spans="1:24">
      <c r="A79" s="45">
        <f t="shared" si="5"/>
        <v>6</v>
      </c>
      <c r="B79" s="170" t="s">
        <v>66</v>
      </c>
      <c r="C79" s="170"/>
      <c r="D79" s="25">
        <v>0</v>
      </c>
      <c r="E79" s="14"/>
      <c r="F79" s="12">
        <f t="shared" ref="F79:F81" si="8">(D79*100)/$D$82</f>
        <v>0</v>
      </c>
      <c r="G79" s="43">
        <v>0.5</v>
      </c>
      <c r="H79" s="7">
        <f t="shared" si="4"/>
        <v>0</v>
      </c>
      <c r="I79" s="13"/>
    </row>
    <row r="80" spans="1:24">
      <c r="A80" s="45">
        <f t="shared" si="5"/>
        <v>7</v>
      </c>
      <c r="B80" s="170" t="s">
        <v>67</v>
      </c>
      <c r="C80" s="170"/>
      <c r="D80" s="25">
        <v>1</v>
      </c>
      <c r="E80" s="14"/>
      <c r="F80" s="12">
        <f t="shared" si="8"/>
        <v>20</v>
      </c>
      <c r="G80" s="43">
        <v>0.3</v>
      </c>
      <c r="H80" s="7">
        <f t="shared" si="4"/>
        <v>6</v>
      </c>
      <c r="I80" s="13"/>
    </row>
    <row r="81" spans="1:9">
      <c r="A81" s="45">
        <f t="shared" si="5"/>
        <v>8</v>
      </c>
      <c r="B81" s="170" t="s">
        <v>68</v>
      </c>
      <c r="C81" s="170"/>
      <c r="D81" s="25">
        <v>2</v>
      </c>
      <c r="E81" s="14"/>
      <c r="F81" s="12">
        <f t="shared" si="8"/>
        <v>40</v>
      </c>
      <c r="G81" s="43">
        <v>0.6</v>
      </c>
      <c r="H81" s="7">
        <f t="shared" si="4"/>
        <v>24</v>
      </c>
      <c r="I81" s="13"/>
    </row>
    <row r="82" spans="1:9">
      <c r="A82" s="171" t="s">
        <v>83</v>
      </c>
      <c r="B82" s="160"/>
      <c r="C82" s="160"/>
      <c r="D82" s="43">
        <v>5</v>
      </c>
      <c r="E82" s="160" t="s">
        <v>84</v>
      </c>
      <c r="F82" s="160"/>
      <c r="G82" s="160"/>
      <c r="H82" s="20">
        <f>SUM(H74:H81)</f>
        <v>134</v>
      </c>
      <c r="I82" s="8" t="s">
        <v>85</v>
      </c>
    </row>
    <row r="83" spans="1:9" ht="11.25" customHeight="1">
      <c r="A83" s="161" t="s">
        <v>258</v>
      </c>
      <c r="B83" s="162"/>
      <c r="C83" s="162"/>
      <c r="D83" s="162"/>
      <c r="E83" s="162"/>
      <c r="F83" s="162"/>
      <c r="G83" s="163"/>
      <c r="H83" s="7" t="s">
        <v>86</v>
      </c>
      <c r="I83" s="8"/>
    </row>
    <row r="84" spans="1:9">
      <c r="A84" s="164"/>
      <c r="B84" s="165"/>
      <c r="C84" s="165"/>
      <c r="D84" s="165"/>
      <c r="E84" s="165"/>
      <c r="F84" s="165"/>
      <c r="G84" s="166"/>
      <c r="H84" s="7" t="s">
        <v>87</v>
      </c>
      <c r="I84" s="8"/>
    </row>
    <row r="85" spans="1:9" ht="12" thickBot="1">
      <c r="A85" s="167"/>
      <c r="B85" s="168"/>
      <c r="C85" s="168"/>
      <c r="D85" s="168"/>
      <c r="E85" s="168"/>
      <c r="F85" s="168"/>
      <c r="G85" s="169"/>
      <c r="H85" s="15" t="s">
        <v>88</v>
      </c>
      <c r="I85" s="16"/>
    </row>
    <row r="86" spans="1:9" ht="12" thickBot="1"/>
    <row r="87" spans="1:9">
      <c r="A87" s="173" t="s">
        <v>256</v>
      </c>
      <c r="B87" s="174"/>
      <c r="C87" s="174"/>
      <c r="D87" s="174"/>
      <c r="E87" s="174"/>
      <c r="F87" s="174"/>
      <c r="G87" s="174"/>
      <c r="H87" s="174"/>
      <c r="I87" s="175"/>
    </row>
    <row r="88" spans="1:9">
      <c r="A88" s="157" t="s">
        <v>253</v>
      </c>
      <c r="B88" s="158"/>
      <c r="C88" s="158"/>
      <c r="D88" s="158" t="s">
        <v>255</v>
      </c>
      <c r="E88" s="158"/>
      <c r="F88" s="158"/>
      <c r="G88" s="158"/>
      <c r="H88" s="50" t="s">
        <v>261</v>
      </c>
      <c r="I88" s="8" t="s">
        <v>2</v>
      </c>
    </row>
    <row r="89" spans="1:9" ht="11.25" customHeight="1">
      <c r="A89" s="157" t="s">
        <v>254</v>
      </c>
      <c r="B89" s="158"/>
      <c r="C89" s="158"/>
      <c r="D89" s="159" t="s">
        <v>46</v>
      </c>
      <c r="E89" s="159"/>
      <c r="F89" s="159"/>
      <c r="G89" s="159"/>
      <c r="H89" s="9" t="s">
        <v>69</v>
      </c>
      <c r="I89" s="10" t="s">
        <v>69</v>
      </c>
    </row>
    <row r="90" spans="1:9">
      <c r="A90" s="157" t="s">
        <v>260</v>
      </c>
      <c r="B90" s="158"/>
      <c r="C90" s="158"/>
      <c r="D90" s="158" t="s">
        <v>259</v>
      </c>
      <c r="E90" s="158"/>
      <c r="F90" s="158"/>
      <c r="G90" s="158"/>
      <c r="H90" s="24" t="s">
        <v>235</v>
      </c>
      <c r="I90" s="53" t="s">
        <v>236</v>
      </c>
    </row>
    <row r="91" spans="1:9" ht="22.5">
      <c r="A91" s="34" t="s">
        <v>70</v>
      </c>
      <c r="B91" s="172" t="s">
        <v>71</v>
      </c>
      <c r="C91" s="172"/>
      <c r="D91" s="44" t="s">
        <v>72</v>
      </c>
      <c r="E91" s="44" t="s">
        <v>73</v>
      </c>
      <c r="F91" s="44" t="s">
        <v>74</v>
      </c>
      <c r="G91" s="42" t="s">
        <v>75</v>
      </c>
      <c r="H91" s="9" t="s">
        <v>76</v>
      </c>
      <c r="I91" s="11" t="s">
        <v>77</v>
      </c>
    </row>
    <row r="92" spans="1:9">
      <c r="A92" s="45">
        <v>1</v>
      </c>
      <c r="B92" s="170" t="s">
        <v>78</v>
      </c>
      <c r="C92" s="170"/>
      <c r="D92" s="25">
        <v>3</v>
      </c>
      <c r="E92" s="43">
        <f>D92</f>
        <v>3</v>
      </c>
      <c r="F92" s="12">
        <f>(E92*100)/$D$100</f>
        <v>75</v>
      </c>
      <c r="G92" s="43">
        <v>0.2</v>
      </c>
      <c r="H92" s="7">
        <f t="shared" ref="H92:H99" si="9">G92*F92</f>
        <v>15</v>
      </c>
      <c r="I92" s="13"/>
    </row>
    <row r="93" spans="1:9">
      <c r="A93" s="45">
        <f t="shared" ref="A93:A99" si="10">A92+1</f>
        <v>2</v>
      </c>
      <c r="B93" s="170" t="s">
        <v>79</v>
      </c>
      <c r="C93" s="170"/>
      <c r="D93" s="25">
        <v>0</v>
      </c>
      <c r="E93" s="43">
        <f t="shared" ref="E93:E94" si="11">D93</f>
        <v>0</v>
      </c>
      <c r="F93" s="12">
        <f>(E93*100)/$E$14</f>
        <v>0</v>
      </c>
      <c r="G93" s="43">
        <v>0.5</v>
      </c>
      <c r="H93" s="7">
        <f t="shared" si="9"/>
        <v>0</v>
      </c>
      <c r="I93" s="13"/>
    </row>
    <row r="94" spans="1:9">
      <c r="A94" s="45">
        <f t="shared" si="10"/>
        <v>3</v>
      </c>
      <c r="B94" s="170" t="s">
        <v>80</v>
      </c>
      <c r="C94" s="170"/>
      <c r="D94" s="25">
        <v>0</v>
      </c>
      <c r="E94" s="43">
        <f t="shared" si="11"/>
        <v>0</v>
      </c>
      <c r="F94" s="12">
        <f>(E94*100)/$E$14</f>
        <v>0</v>
      </c>
      <c r="G94" s="43">
        <v>0.8</v>
      </c>
      <c r="H94" s="7">
        <f t="shared" si="9"/>
        <v>0</v>
      </c>
      <c r="I94" s="13"/>
    </row>
    <row r="95" spans="1:9">
      <c r="A95" s="45">
        <f t="shared" si="10"/>
        <v>4</v>
      </c>
      <c r="B95" s="170" t="s">
        <v>81</v>
      </c>
      <c r="C95" s="170"/>
      <c r="D95" s="25">
        <v>0</v>
      </c>
      <c r="E95" s="14"/>
      <c r="F95" s="12">
        <f>(D95*100)/$E$14</f>
        <v>0</v>
      </c>
      <c r="G95" s="43">
        <v>0.9</v>
      </c>
      <c r="H95" s="7">
        <f t="shared" si="9"/>
        <v>0</v>
      </c>
      <c r="I95" s="13"/>
    </row>
    <row r="96" spans="1:9">
      <c r="A96" s="45">
        <f t="shared" si="10"/>
        <v>5</v>
      </c>
      <c r="B96" s="170" t="s">
        <v>82</v>
      </c>
      <c r="C96" s="170"/>
      <c r="D96" s="25">
        <v>0</v>
      </c>
      <c r="E96" s="14"/>
      <c r="F96" s="12">
        <f>(D96*100)/$E$14</f>
        <v>0</v>
      </c>
      <c r="G96" s="43">
        <v>1</v>
      </c>
      <c r="H96" s="7">
        <f t="shared" si="9"/>
        <v>0</v>
      </c>
      <c r="I96" s="13"/>
    </row>
    <row r="97" spans="1:9">
      <c r="A97" s="45">
        <f t="shared" si="10"/>
        <v>6</v>
      </c>
      <c r="B97" s="170" t="s">
        <v>66</v>
      </c>
      <c r="C97" s="170"/>
      <c r="D97" s="25">
        <v>0</v>
      </c>
      <c r="E97" s="14"/>
      <c r="F97" s="12">
        <f>(D97*100)/$E$14</f>
        <v>0</v>
      </c>
      <c r="G97" s="43">
        <v>0.5</v>
      </c>
      <c r="H97" s="7">
        <f t="shared" si="9"/>
        <v>0</v>
      </c>
      <c r="I97" s="13"/>
    </row>
    <row r="98" spans="1:9">
      <c r="A98" s="45">
        <f t="shared" si="10"/>
        <v>7</v>
      </c>
      <c r="B98" s="170" t="s">
        <v>67</v>
      </c>
      <c r="C98" s="170"/>
      <c r="D98" s="25">
        <v>0</v>
      </c>
      <c r="E98" s="14"/>
      <c r="F98" s="12">
        <f>(D98*100)/$E$14</f>
        <v>0</v>
      </c>
      <c r="G98" s="43">
        <v>0.3</v>
      </c>
      <c r="H98" s="7">
        <f t="shared" si="9"/>
        <v>0</v>
      </c>
      <c r="I98" s="13"/>
    </row>
    <row r="99" spans="1:9">
      <c r="A99" s="45">
        <f t="shared" si="10"/>
        <v>8</v>
      </c>
      <c r="B99" s="170" t="s">
        <v>68</v>
      </c>
      <c r="C99" s="170"/>
      <c r="D99" s="25">
        <v>3</v>
      </c>
      <c r="E99" s="14"/>
      <c r="F99" s="12">
        <f>(D99*100)/$D$100</f>
        <v>75</v>
      </c>
      <c r="G99" s="43">
        <v>0.6</v>
      </c>
      <c r="H99" s="7">
        <f t="shared" si="9"/>
        <v>45</v>
      </c>
      <c r="I99" s="13"/>
    </row>
    <row r="100" spans="1:9">
      <c r="A100" s="171" t="s">
        <v>83</v>
      </c>
      <c r="B100" s="160"/>
      <c r="C100" s="160"/>
      <c r="D100" s="43">
        <v>4</v>
      </c>
      <c r="E100" s="160" t="s">
        <v>84</v>
      </c>
      <c r="F100" s="160"/>
      <c r="G100" s="160"/>
      <c r="H100" s="7">
        <f>SUM(H92:H99)</f>
        <v>60</v>
      </c>
      <c r="I100" s="8" t="s">
        <v>85</v>
      </c>
    </row>
    <row r="101" spans="1:9" ht="11.25" customHeight="1">
      <c r="A101" s="161" t="s">
        <v>258</v>
      </c>
      <c r="B101" s="162"/>
      <c r="C101" s="162"/>
      <c r="D101" s="162"/>
      <c r="E101" s="162"/>
      <c r="F101" s="162"/>
      <c r="G101" s="163"/>
      <c r="H101" s="7" t="s">
        <v>86</v>
      </c>
      <c r="I101" s="8"/>
    </row>
    <row r="102" spans="1:9">
      <c r="A102" s="164"/>
      <c r="B102" s="165"/>
      <c r="C102" s="165"/>
      <c r="D102" s="165"/>
      <c r="E102" s="165"/>
      <c r="F102" s="165"/>
      <c r="G102" s="166"/>
      <c r="H102" s="7" t="s">
        <v>87</v>
      </c>
      <c r="I102" s="8"/>
    </row>
    <row r="103" spans="1:9" ht="12" thickBot="1">
      <c r="A103" s="167"/>
      <c r="B103" s="168"/>
      <c r="C103" s="168"/>
      <c r="D103" s="168"/>
      <c r="E103" s="168"/>
      <c r="F103" s="168"/>
      <c r="G103" s="169"/>
      <c r="H103" s="15" t="s">
        <v>88</v>
      </c>
      <c r="I103" s="16"/>
    </row>
    <row r="104" spans="1:9" ht="12" thickBot="1"/>
    <row r="105" spans="1:9">
      <c r="A105" s="173" t="s">
        <v>256</v>
      </c>
      <c r="B105" s="174"/>
      <c r="C105" s="174"/>
      <c r="D105" s="174"/>
      <c r="E105" s="174"/>
      <c r="F105" s="174"/>
      <c r="G105" s="174"/>
      <c r="H105" s="174"/>
      <c r="I105" s="175"/>
    </row>
    <row r="106" spans="1:9">
      <c r="A106" s="157" t="s">
        <v>253</v>
      </c>
      <c r="B106" s="158"/>
      <c r="C106" s="158"/>
      <c r="D106" s="158" t="s">
        <v>255</v>
      </c>
      <c r="E106" s="158"/>
      <c r="F106" s="158"/>
      <c r="G106" s="158"/>
      <c r="H106" s="50" t="s">
        <v>261</v>
      </c>
      <c r="I106" s="8" t="s">
        <v>2</v>
      </c>
    </row>
    <row r="107" spans="1:9" ht="11.25" customHeight="1">
      <c r="A107" s="157" t="s">
        <v>254</v>
      </c>
      <c r="B107" s="158"/>
      <c r="C107" s="158"/>
      <c r="D107" s="159" t="s">
        <v>46</v>
      </c>
      <c r="E107" s="159"/>
      <c r="F107" s="159"/>
      <c r="G107" s="159"/>
      <c r="H107" s="9" t="s">
        <v>69</v>
      </c>
      <c r="I107" s="10" t="s">
        <v>69</v>
      </c>
    </row>
    <row r="108" spans="1:9">
      <c r="A108" s="157" t="s">
        <v>260</v>
      </c>
      <c r="B108" s="158"/>
      <c r="C108" s="158"/>
      <c r="D108" s="158" t="s">
        <v>259</v>
      </c>
      <c r="E108" s="158"/>
      <c r="F108" s="158"/>
      <c r="G108" s="158"/>
      <c r="H108" s="24" t="s">
        <v>236</v>
      </c>
      <c r="I108" s="53" t="s">
        <v>237</v>
      </c>
    </row>
    <row r="109" spans="1:9" ht="22.5">
      <c r="A109" s="34" t="s">
        <v>70</v>
      </c>
      <c r="B109" s="172" t="s">
        <v>71</v>
      </c>
      <c r="C109" s="172"/>
      <c r="D109" s="44" t="s">
        <v>72</v>
      </c>
      <c r="E109" s="44" t="s">
        <v>73</v>
      </c>
      <c r="F109" s="44" t="s">
        <v>74</v>
      </c>
      <c r="G109" s="42" t="s">
        <v>75</v>
      </c>
      <c r="H109" s="9" t="s">
        <v>76</v>
      </c>
      <c r="I109" s="11" t="s">
        <v>77</v>
      </c>
    </row>
    <row r="110" spans="1:9">
      <c r="A110" s="45">
        <v>1</v>
      </c>
      <c r="B110" s="170" t="s">
        <v>78</v>
      </c>
      <c r="C110" s="170"/>
      <c r="D110" s="25">
        <v>1</v>
      </c>
      <c r="E110" s="43">
        <f>D110</f>
        <v>1</v>
      </c>
      <c r="F110" s="12">
        <f>(E110*100)/$D$118</f>
        <v>50</v>
      </c>
      <c r="G110" s="43">
        <v>0.2</v>
      </c>
      <c r="H110" s="7">
        <f t="shared" ref="H110:H117" si="12">G110*F110</f>
        <v>10</v>
      </c>
      <c r="I110" s="13"/>
    </row>
    <row r="111" spans="1:9">
      <c r="A111" s="45">
        <f t="shared" ref="A111:A117" si="13">A110+1</f>
        <v>2</v>
      </c>
      <c r="B111" s="170" t="s">
        <v>79</v>
      </c>
      <c r="C111" s="170"/>
      <c r="D111" s="25">
        <v>0</v>
      </c>
      <c r="E111" s="43">
        <f t="shared" ref="E111:E112" si="14">D111</f>
        <v>0</v>
      </c>
      <c r="F111" s="12">
        <f t="shared" ref="F111:F112" si="15">(E111*100)/$D$118</f>
        <v>0</v>
      </c>
      <c r="G111" s="43">
        <v>0.5</v>
      </c>
      <c r="H111" s="7">
        <f t="shared" si="12"/>
        <v>0</v>
      </c>
      <c r="I111" s="13"/>
    </row>
    <row r="112" spans="1:9">
      <c r="A112" s="45">
        <f t="shared" si="13"/>
        <v>3</v>
      </c>
      <c r="B112" s="170" t="s">
        <v>80</v>
      </c>
      <c r="C112" s="170"/>
      <c r="D112" s="25">
        <v>1</v>
      </c>
      <c r="E112" s="43">
        <f t="shared" si="14"/>
        <v>1</v>
      </c>
      <c r="F112" s="12">
        <f t="shared" si="15"/>
        <v>50</v>
      </c>
      <c r="G112" s="43">
        <v>0.8</v>
      </c>
      <c r="H112" s="7">
        <f t="shared" si="12"/>
        <v>40</v>
      </c>
      <c r="I112" s="13"/>
    </row>
    <row r="113" spans="1:9">
      <c r="A113" s="45">
        <f t="shared" si="13"/>
        <v>4</v>
      </c>
      <c r="B113" s="170" t="s">
        <v>81</v>
      </c>
      <c r="C113" s="170"/>
      <c r="D113" s="25">
        <v>0</v>
      </c>
      <c r="E113" s="14"/>
      <c r="F113" s="12">
        <f>(D113*100)/$D$118</f>
        <v>0</v>
      </c>
      <c r="G113" s="43">
        <v>0.9</v>
      </c>
      <c r="H113" s="7">
        <f t="shared" si="12"/>
        <v>0</v>
      </c>
      <c r="I113" s="13"/>
    </row>
    <row r="114" spans="1:9">
      <c r="A114" s="45">
        <f t="shared" si="13"/>
        <v>5</v>
      </c>
      <c r="B114" s="170" t="s">
        <v>82</v>
      </c>
      <c r="C114" s="170"/>
      <c r="D114" s="25">
        <v>0</v>
      </c>
      <c r="E114" s="14"/>
      <c r="F114" s="12">
        <f t="shared" ref="F114:F117" si="16">(D114*100)/$D$118</f>
        <v>0</v>
      </c>
      <c r="G114" s="43">
        <v>1</v>
      </c>
      <c r="H114" s="7">
        <f t="shared" si="12"/>
        <v>0</v>
      </c>
      <c r="I114" s="13"/>
    </row>
    <row r="115" spans="1:9">
      <c r="A115" s="45">
        <f t="shared" si="13"/>
        <v>6</v>
      </c>
      <c r="B115" s="170" t="s">
        <v>66</v>
      </c>
      <c r="C115" s="170"/>
      <c r="D115" s="25">
        <v>0</v>
      </c>
      <c r="E115" s="14"/>
      <c r="F115" s="12">
        <f t="shared" si="16"/>
        <v>0</v>
      </c>
      <c r="G115" s="43">
        <v>0.5</v>
      </c>
      <c r="H115" s="7">
        <f t="shared" si="12"/>
        <v>0</v>
      </c>
      <c r="I115" s="13"/>
    </row>
    <row r="116" spans="1:9">
      <c r="A116" s="45">
        <f t="shared" si="13"/>
        <v>7</v>
      </c>
      <c r="B116" s="170" t="s">
        <v>67</v>
      </c>
      <c r="C116" s="170"/>
      <c r="D116" s="25">
        <v>0</v>
      </c>
      <c r="E116" s="14"/>
      <c r="F116" s="12">
        <f t="shared" si="16"/>
        <v>0</v>
      </c>
      <c r="G116" s="43">
        <v>0.3</v>
      </c>
      <c r="H116" s="7">
        <f t="shared" si="12"/>
        <v>0</v>
      </c>
      <c r="I116" s="13"/>
    </row>
    <row r="117" spans="1:9">
      <c r="A117" s="45">
        <f t="shared" si="13"/>
        <v>8</v>
      </c>
      <c r="B117" s="170" t="s">
        <v>68</v>
      </c>
      <c r="C117" s="170"/>
      <c r="D117" s="25">
        <v>1</v>
      </c>
      <c r="E117" s="14"/>
      <c r="F117" s="12">
        <f t="shared" si="16"/>
        <v>50</v>
      </c>
      <c r="G117" s="43">
        <v>0.6</v>
      </c>
      <c r="H117" s="7">
        <f t="shared" si="12"/>
        <v>30</v>
      </c>
      <c r="I117" s="13"/>
    </row>
    <row r="118" spans="1:9">
      <c r="A118" s="171" t="s">
        <v>83</v>
      </c>
      <c r="B118" s="160"/>
      <c r="C118" s="160"/>
      <c r="D118" s="43">
        <v>2</v>
      </c>
      <c r="E118" s="160" t="s">
        <v>84</v>
      </c>
      <c r="F118" s="160"/>
      <c r="G118" s="160"/>
      <c r="H118" s="7">
        <f>SUM(H110:H117)</f>
        <v>80</v>
      </c>
      <c r="I118" s="8" t="s">
        <v>85</v>
      </c>
    </row>
    <row r="119" spans="1:9" ht="11.25" customHeight="1">
      <c r="A119" s="161" t="s">
        <v>258</v>
      </c>
      <c r="B119" s="162"/>
      <c r="C119" s="162"/>
      <c r="D119" s="162"/>
      <c r="E119" s="162"/>
      <c r="F119" s="162"/>
      <c r="G119" s="163"/>
      <c r="H119" s="7" t="s">
        <v>86</v>
      </c>
      <c r="I119" s="8"/>
    </row>
    <row r="120" spans="1:9">
      <c r="A120" s="164"/>
      <c r="B120" s="165"/>
      <c r="C120" s="165"/>
      <c r="D120" s="165"/>
      <c r="E120" s="165"/>
      <c r="F120" s="165"/>
      <c r="G120" s="166"/>
      <c r="H120" s="7" t="s">
        <v>87</v>
      </c>
      <c r="I120" s="8"/>
    </row>
    <row r="121" spans="1:9" ht="12" thickBot="1">
      <c r="A121" s="167"/>
      <c r="B121" s="168"/>
      <c r="C121" s="168"/>
      <c r="D121" s="168"/>
      <c r="E121" s="168"/>
      <c r="F121" s="168"/>
      <c r="G121" s="169"/>
      <c r="H121" s="15" t="s">
        <v>88</v>
      </c>
      <c r="I121" s="16"/>
    </row>
    <row r="122" spans="1:9" ht="12" thickBot="1"/>
    <row r="123" spans="1:9">
      <c r="A123" s="173" t="s">
        <v>256</v>
      </c>
      <c r="B123" s="174"/>
      <c r="C123" s="174"/>
      <c r="D123" s="174"/>
      <c r="E123" s="174"/>
      <c r="F123" s="174"/>
      <c r="G123" s="174"/>
      <c r="H123" s="174"/>
      <c r="I123" s="175"/>
    </row>
    <row r="124" spans="1:9">
      <c r="A124" s="157" t="s">
        <v>253</v>
      </c>
      <c r="B124" s="158"/>
      <c r="C124" s="158"/>
      <c r="D124" s="158" t="s">
        <v>255</v>
      </c>
      <c r="E124" s="158"/>
      <c r="F124" s="158"/>
      <c r="G124" s="158"/>
      <c r="H124" s="50" t="s">
        <v>261</v>
      </c>
      <c r="I124" s="8" t="s">
        <v>2</v>
      </c>
    </row>
    <row r="125" spans="1:9" ht="11.25" customHeight="1">
      <c r="A125" s="157" t="s">
        <v>254</v>
      </c>
      <c r="B125" s="158"/>
      <c r="C125" s="158"/>
      <c r="D125" s="159" t="s">
        <v>46</v>
      </c>
      <c r="E125" s="159"/>
      <c r="F125" s="159"/>
      <c r="G125" s="159"/>
      <c r="H125" s="9" t="s">
        <v>69</v>
      </c>
      <c r="I125" s="10" t="s">
        <v>69</v>
      </c>
    </row>
    <row r="126" spans="1:9">
      <c r="A126" s="157" t="s">
        <v>260</v>
      </c>
      <c r="B126" s="158"/>
      <c r="C126" s="158"/>
      <c r="D126" s="158" t="s">
        <v>259</v>
      </c>
      <c r="E126" s="158"/>
      <c r="F126" s="158"/>
      <c r="G126" s="158"/>
      <c r="H126" s="24" t="s">
        <v>237</v>
      </c>
      <c r="I126" s="53" t="s">
        <v>238</v>
      </c>
    </row>
    <row r="127" spans="1:9" ht="22.5">
      <c r="A127" s="34" t="s">
        <v>70</v>
      </c>
      <c r="B127" s="172" t="s">
        <v>71</v>
      </c>
      <c r="C127" s="172"/>
      <c r="D127" s="44" t="s">
        <v>72</v>
      </c>
      <c r="E127" s="44" t="s">
        <v>73</v>
      </c>
      <c r="F127" s="44" t="s">
        <v>74</v>
      </c>
      <c r="G127" s="42" t="s">
        <v>75</v>
      </c>
      <c r="H127" s="9" t="s">
        <v>76</v>
      </c>
      <c r="I127" s="11" t="s">
        <v>77</v>
      </c>
    </row>
    <row r="128" spans="1:9">
      <c r="A128" s="45">
        <v>1</v>
      </c>
      <c r="B128" s="170" t="s">
        <v>78</v>
      </c>
      <c r="C128" s="170"/>
      <c r="D128" s="25">
        <v>1</v>
      </c>
      <c r="E128" s="43">
        <f>D128</f>
        <v>1</v>
      </c>
      <c r="F128" s="12">
        <f>(E128*100)/$D$136</f>
        <v>25</v>
      </c>
      <c r="G128" s="43">
        <v>0.2</v>
      </c>
      <c r="H128" s="7">
        <f>G128*F128</f>
        <v>5</v>
      </c>
      <c r="I128" s="13"/>
    </row>
    <row r="129" spans="1:9">
      <c r="A129" s="45">
        <f t="shared" ref="A129:A135" si="17">A128+1</f>
        <v>2</v>
      </c>
      <c r="B129" s="170" t="s">
        <v>79</v>
      </c>
      <c r="C129" s="170"/>
      <c r="D129" s="25">
        <v>0</v>
      </c>
      <c r="E129" s="43">
        <f t="shared" ref="E129:E130" si="18">D129</f>
        <v>0</v>
      </c>
      <c r="F129" s="12">
        <f t="shared" ref="F129:F130" si="19">(E129*100)/$D$136</f>
        <v>0</v>
      </c>
      <c r="G129" s="43">
        <v>0.5</v>
      </c>
      <c r="H129" s="7">
        <f t="shared" ref="H129:H134" si="20">G129*F129</f>
        <v>0</v>
      </c>
      <c r="I129" s="13"/>
    </row>
    <row r="130" spans="1:9">
      <c r="A130" s="45">
        <f t="shared" si="17"/>
        <v>3</v>
      </c>
      <c r="B130" s="170" t="s">
        <v>80</v>
      </c>
      <c r="C130" s="170"/>
      <c r="D130" s="25">
        <v>0</v>
      </c>
      <c r="E130" s="43">
        <f t="shared" si="18"/>
        <v>0</v>
      </c>
      <c r="F130" s="12">
        <f t="shared" si="19"/>
        <v>0</v>
      </c>
      <c r="G130" s="43">
        <v>0.8</v>
      </c>
      <c r="H130" s="7">
        <f t="shared" si="20"/>
        <v>0</v>
      </c>
      <c r="I130" s="13"/>
    </row>
    <row r="131" spans="1:9">
      <c r="A131" s="45">
        <f t="shared" si="17"/>
        <v>4</v>
      </c>
      <c r="B131" s="170" t="s">
        <v>81</v>
      </c>
      <c r="C131" s="170"/>
      <c r="D131" s="25">
        <v>0</v>
      </c>
      <c r="E131" s="14"/>
      <c r="F131" s="12">
        <f>(D131*100)/$D$136</f>
        <v>0</v>
      </c>
      <c r="G131" s="43">
        <v>0.9</v>
      </c>
      <c r="H131" s="7">
        <f t="shared" si="20"/>
        <v>0</v>
      </c>
      <c r="I131" s="13"/>
    </row>
    <row r="132" spans="1:9">
      <c r="A132" s="45">
        <f t="shared" si="17"/>
        <v>5</v>
      </c>
      <c r="B132" s="170" t="s">
        <v>82</v>
      </c>
      <c r="C132" s="170"/>
      <c r="D132" s="25">
        <v>0</v>
      </c>
      <c r="E132" s="14"/>
      <c r="F132" s="12">
        <f t="shared" ref="F132:F134" si="21">(D132*100)/$D$136</f>
        <v>0</v>
      </c>
      <c r="G132" s="43">
        <v>1</v>
      </c>
      <c r="H132" s="7">
        <f t="shared" si="20"/>
        <v>0</v>
      </c>
      <c r="I132" s="13"/>
    </row>
    <row r="133" spans="1:9">
      <c r="A133" s="45">
        <f t="shared" si="17"/>
        <v>6</v>
      </c>
      <c r="B133" s="170" t="s">
        <v>66</v>
      </c>
      <c r="C133" s="170"/>
      <c r="D133" s="25">
        <v>0</v>
      </c>
      <c r="E133" s="14"/>
      <c r="F133" s="12">
        <f t="shared" si="21"/>
        <v>0</v>
      </c>
      <c r="G133" s="43">
        <v>0.5</v>
      </c>
      <c r="H133" s="7">
        <f t="shared" si="20"/>
        <v>0</v>
      </c>
      <c r="I133" s="13"/>
    </row>
    <row r="134" spans="1:9">
      <c r="A134" s="45">
        <f t="shared" si="17"/>
        <v>7</v>
      </c>
      <c r="B134" s="170" t="s">
        <v>67</v>
      </c>
      <c r="C134" s="170"/>
      <c r="D134" s="25">
        <v>0</v>
      </c>
      <c r="E134" s="14"/>
      <c r="F134" s="12">
        <f t="shared" si="21"/>
        <v>0</v>
      </c>
      <c r="G134" s="43">
        <v>0.3</v>
      </c>
      <c r="H134" s="7">
        <f t="shared" si="20"/>
        <v>0</v>
      </c>
      <c r="I134" s="13"/>
    </row>
    <row r="135" spans="1:9">
      <c r="A135" s="45">
        <f t="shared" si="17"/>
        <v>8</v>
      </c>
      <c r="B135" s="170" t="s">
        <v>68</v>
      </c>
      <c r="C135" s="170"/>
      <c r="D135" s="25">
        <v>1</v>
      </c>
      <c r="E135" s="14"/>
      <c r="F135" s="12">
        <f>(D135*100)/$D$136</f>
        <v>25</v>
      </c>
      <c r="G135" s="43">
        <v>0.6</v>
      </c>
      <c r="H135" s="7">
        <f>G135*F135</f>
        <v>15</v>
      </c>
      <c r="I135" s="13"/>
    </row>
    <row r="136" spans="1:9">
      <c r="A136" s="171" t="s">
        <v>83</v>
      </c>
      <c r="B136" s="160"/>
      <c r="C136" s="160"/>
      <c r="D136" s="43">
        <v>4</v>
      </c>
      <c r="E136" s="160" t="s">
        <v>84</v>
      </c>
      <c r="F136" s="160"/>
      <c r="G136" s="160"/>
      <c r="H136" s="7">
        <f>SUM(H128:H135)</f>
        <v>20</v>
      </c>
      <c r="I136" s="8" t="s">
        <v>85</v>
      </c>
    </row>
    <row r="137" spans="1:9" ht="11.25" customHeight="1">
      <c r="A137" s="161" t="s">
        <v>258</v>
      </c>
      <c r="B137" s="162"/>
      <c r="C137" s="162"/>
      <c r="D137" s="162"/>
      <c r="E137" s="162"/>
      <c r="F137" s="162"/>
      <c r="G137" s="163"/>
      <c r="H137" s="7" t="s">
        <v>86</v>
      </c>
      <c r="I137" s="8"/>
    </row>
    <row r="138" spans="1:9">
      <c r="A138" s="164"/>
      <c r="B138" s="165"/>
      <c r="C138" s="165"/>
      <c r="D138" s="165"/>
      <c r="E138" s="165"/>
      <c r="F138" s="165"/>
      <c r="G138" s="166"/>
      <c r="H138" s="7" t="s">
        <v>87</v>
      </c>
      <c r="I138" s="8"/>
    </row>
    <row r="139" spans="1:9" ht="12" thickBot="1">
      <c r="A139" s="167"/>
      <c r="B139" s="168"/>
      <c r="C139" s="168"/>
      <c r="D139" s="168"/>
      <c r="E139" s="168"/>
      <c r="F139" s="168"/>
      <c r="G139" s="169"/>
      <c r="H139" s="15" t="s">
        <v>88</v>
      </c>
      <c r="I139" s="16"/>
    </row>
    <row r="140" spans="1:9" ht="12" thickBot="1"/>
    <row r="141" spans="1:9">
      <c r="A141" s="173" t="s">
        <v>256</v>
      </c>
      <c r="B141" s="174"/>
      <c r="C141" s="174"/>
      <c r="D141" s="174"/>
      <c r="E141" s="174"/>
      <c r="F141" s="174"/>
      <c r="G141" s="174"/>
      <c r="H141" s="174"/>
      <c r="I141" s="175"/>
    </row>
    <row r="142" spans="1:9">
      <c r="A142" s="157" t="s">
        <v>253</v>
      </c>
      <c r="B142" s="158"/>
      <c r="C142" s="158"/>
      <c r="D142" s="158" t="s">
        <v>255</v>
      </c>
      <c r="E142" s="158"/>
      <c r="F142" s="158"/>
      <c r="G142" s="158"/>
      <c r="H142" s="50" t="s">
        <v>261</v>
      </c>
      <c r="I142" s="8" t="s">
        <v>2</v>
      </c>
    </row>
    <row r="143" spans="1:9" ht="11.25" customHeight="1">
      <c r="A143" s="157" t="s">
        <v>254</v>
      </c>
      <c r="B143" s="158"/>
      <c r="C143" s="158"/>
      <c r="D143" s="159" t="s">
        <v>46</v>
      </c>
      <c r="E143" s="159"/>
      <c r="F143" s="159"/>
      <c r="G143" s="159"/>
      <c r="H143" s="9" t="s">
        <v>69</v>
      </c>
      <c r="I143" s="10" t="s">
        <v>69</v>
      </c>
    </row>
    <row r="144" spans="1:9">
      <c r="A144" s="157" t="s">
        <v>260</v>
      </c>
      <c r="B144" s="158"/>
      <c r="C144" s="158"/>
      <c r="D144" s="158" t="s">
        <v>259</v>
      </c>
      <c r="E144" s="158"/>
      <c r="F144" s="158"/>
      <c r="G144" s="158"/>
      <c r="H144" s="24" t="s">
        <v>238</v>
      </c>
      <c r="I144" s="53" t="s">
        <v>239</v>
      </c>
    </row>
    <row r="145" spans="1:9" ht="22.5">
      <c r="A145" s="34" t="s">
        <v>70</v>
      </c>
      <c r="B145" s="172" t="s">
        <v>71</v>
      </c>
      <c r="C145" s="172"/>
      <c r="D145" s="44" t="s">
        <v>72</v>
      </c>
      <c r="E145" s="44" t="s">
        <v>73</v>
      </c>
      <c r="F145" s="44" t="s">
        <v>74</v>
      </c>
      <c r="G145" s="42" t="s">
        <v>75</v>
      </c>
      <c r="H145" s="9" t="s">
        <v>76</v>
      </c>
      <c r="I145" s="11" t="s">
        <v>77</v>
      </c>
    </row>
    <row r="146" spans="1:9">
      <c r="A146" s="45">
        <v>1</v>
      </c>
      <c r="B146" s="170" t="s">
        <v>78</v>
      </c>
      <c r="C146" s="170"/>
      <c r="D146" s="25">
        <v>2</v>
      </c>
      <c r="E146" s="43">
        <f>D146</f>
        <v>2</v>
      </c>
      <c r="F146" s="12">
        <f>(E146*100)/$D$154</f>
        <v>66.666666666666671</v>
      </c>
      <c r="G146" s="43">
        <v>0.2</v>
      </c>
      <c r="H146" s="7">
        <f t="shared" ref="H146:H153" si="22">G146*F146</f>
        <v>13.333333333333336</v>
      </c>
      <c r="I146" s="13"/>
    </row>
    <row r="147" spans="1:9">
      <c r="A147" s="45">
        <f t="shared" ref="A147:A153" si="23">A146+1</f>
        <v>2</v>
      </c>
      <c r="B147" s="170" t="s">
        <v>79</v>
      </c>
      <c r="C147" s="170"/>
      <c r="D147" s="25">
        <v>0</v>
      </c>
      <c r="E147" s="43">
        <f t="shared" ref="E147:E148" si="24">D147</f>
        <v>0</v>
      </c>
      <c r="F147" s="12">
        <f t="shared" ref="F147:F148" si="25">(E147*100)/$D$154</f>
        <v>0</v>
      </c>
      <c r="G147" s="43">
        <v>0.5</v>
      </c>
      <c r="H147" s="7">
        <f t="shared" si="22"/>
        <v>0</v>
      </c>
      <c r="I147" s="13"/>
    </row>
    <row r="148" spans="1:9">
      <c r="A148" s="45">
        <f t="shared" si="23"/>
        <v>3</v>
      </c>
      <c r="B148" s="170" t="s">
        <v>80</v>
      </c>
      <c r="C148" s="170"/>
      <c r="D148" s="25">
        <v>2</v>
      </c>
      <c r="E148" s="43">
        <f t="shared" si="24"/>
        <v>2</v>
      </c>
      <c r="F148" s="12">
        <f t="shared" si="25"/>
        <v>66.666666666666671</v>
      </c>
      <c r="G148" s="43">
        <v>0.8</v>
      </c>
      <c r="H148" s="7">
        <f t="shared" si="22"/>
        <v>53.333333333333343</v>
      </c>
      <c r="I148" s="13"/>
    </row>
    <row r="149" spans="1:9">
      <c r="A149" s="45">
        <f t="shared" si="23"/>
        <v>4</v>
      </c>
      <c r="B149" s="170" t="s">
        <v>81</v>
      </c>
      <c r="C149" s="170"/>
      <c r="D149" s="25">
        <v>0</v>
      </c>
      <c r="E149" s="14"/>
      <c r="F149" s="12">
        <f>(D149*100)/$D$154</f>
        <v>0</v>
      </c>
      <c r="G149" s="43">
        <v>0.9</v>
      </c>
      <c r="H149" s="7">
        <f t="shared" si="22"/>
        <v>0</v>
      </c>
      <c r="I149" s="13"/>
    </row>
    <row r="150" spans="1:9">
      <c r="A150" s="45">
        <f t="shared" si="23"/>
        <v>5</v>
      </c>
      <c r="B150" s="170" t="s">
        <v>82</v>
      </c>
      <c r="C150" s="170"/>
      <c r="D150" s="25">
        <v>0</v>
      </c>
      <c r="E150" s="14"/>
      <c r="F150" s="12">
        <f>(D150*100)/$D$154</f>
        <v>0</v>
      </c>
      <c r="G150" s="43">
        <v>1</v>
      </c>
      <c r="H150" s="7">
        <f t="shared" si="22"/>
        <v>0</v>
      </c>
      <c r="I150" s="13"/>
    </row>
    <row r="151" spans="1:9">
      <c r="A151" s="45">
        <f t="shared" si="23"/>
        <v>6</v>
      </c>
      <c r="B151" s="170" t="s">
        <v>66</v>
      </c>
      <c r="C151" s="170"/>
      <c r="D151" s="25">
        <v>0</v>
      </c>
      <c r="E151" s="14"/>
      <c r="F151" s="12">
        <f t="shared" ref="F151:F153" si="26">(D151*100)/$D$154</f>
        <v>0</v>
      </c>
      <c r="G151" s="43">
        <v>0.5</v>
      </c>
      <c r="H151" s="7">
        <f t="shared" si="22"/>
        <v>0</v>
      </c>
      <c r="I151" s="13"/>
    </row>
    <row r="152" spans="1:9">
      <c r="A152" s="45">
        <f t="shared" si="23"/>
        <v>7</v>
      </c>
      <c r="B152" s="170" t="s">
        <v>67</v>
      </c>
      <c r="C152" s="170"/>
      <c r="D152" s="25">
        <v>0</v>
      </c>
      <c r="E152" s="14"/>
      <c r="F152" s="12">
        <f t="shared" si="26"/>
        <v>0</v>
      </c>
      <c r="G152" s="43">
        <v>0.3</v>
      </c>
      <c r="H152" s="7">
        <f t="shared" si="22"/>
        <v>0</v>
      </c>
      <c r="I152" s="13"/>
    </row>
    <row r="153" spans="1:9">
      <c r="A153" s="45">
        <f t="shared" si="23"/>
        <v>8</v>
      </c>
      <c r="B153" s="170" t="s">
        <v>68</v>
      </c>
      <c r="C153" s="170"/>
      <c r="D153" s="25">
        <v>0</v>
      </c>
      <c r="E153" s="14"/>
      <c r="F153" s="12">
        <f t="shared" si="26"/>
        <v>0</v>
      </c>
      <c r="G153" s="43">
        <v>0.6</v>
      </c>
      <c r="H153" s="7">
        <f t="shared" si="22"/>
        <v>0</v>
      </c>
      <c r="I153" s="13"/>
    </row>
    <row r="154" spans="1:9">
      <c r="A154" s="171" t="s">
        <v>83</v>
      </c>
      <c r="B154" s="160"/>
      <c r="C154" s="160"/>
      <c r="D154" s="43">
        <v>3</v>
      </c>
      <c r="E154" s="160" t="s">
        <v>84</v>
      </c>
      <c r="F154" s="160"/>
      <c r="G154" s="160"/>
      <c r="H154" s="7">
        <f>SUM(H146:H153)</f>
        <v>66.666666666666686</v>
      </c>
      <c r="I154" s="8" t="s">
        <v>85</v>
      </c>
    </row>
    <row r="155" spans="1:9" ht="11.25" customHeight="1">
      <c r="A155" s="161" t="s">
        <v>258</v>
      </c>
      <c r="B155" s="162"/>
      <c r="C155" s="162"/>
      <c r="D155" s="162"/>
      <c r="E155" s="162"/>
      <c r="F155" s="162"/>
      <c r="G155" s="163"/>
      <c r="H155" s="7" t="s">
        <v>86</v>
      </c>
      <c r="I155" s="8"/>
    </row>
    <row r="156" spans="1:9">
      <c r="A156" s="164"/>
      <c r="B156" s="165"/>
      <c r="C156" s="165"/>
      <c r="D156" s="165"/>
      <c r="E156" s="165"/>
      <c r="F156" s="165"/>
      <c r="G156" s="166"/>
      <c r="H156" s="7" t="s">
        <v>87</v>
      </c>
      <c r="I156" s="8"/>
    </row>
    <row r="157" spans="1:9" ht="12" thickBot="1">
      <c r="A157" s="167"/>
      <c r="B157" s="168"/>
      <c r="C157" s="168"/>
      <c r="D157" s="168"/>
      <c r="E157" s="168"/>
      <c r="F157" s="168"/>
      <c r="G157" s="169"/>
      <c r="H157" s="15" t="s">
        <v>88</v>
      </c>
      <c r="I157" s="16"/>
    </row>
    <row r="158" spans="1:9" ht="12" thickBot="1"/>
    <row r="159" spans="1:9">
      <c r="A159" s="173" t="s">
        <v>256</v>
      </c>
      <c r="B159" s="174"/>
      <c r="C159" s="174"/>
      <c r="D159" s="174"/>
      <c r="E159" s="174"/>
      <c r="F159" s="174"/>
      <c r="G159" s="174"/>
      <c r="H159" s="174"/>
      <c r="I159" s="175"/>
    </row>
    <row r="160" spans="1:9">
      <c r="A160" s="157" t="s">
        <v>253</v>
      </c>
      <c r="B160" s="158"/>
      <c r="C160" s="158"/>
      <c r="D160" s="158" t="s">
        <v>255</v>
      </c>
      <c r="E160" s="158"/>
      <c r="F160" s="158"/>
      <c r="G160" s="158"/>
      <c r="H160" s="50" t="s">
        <v>261</v>
      </c>
      <c r="I160" s="8" t="s">
        <v>2</v>
      </c>
    </row>
    <row r="161" spans="1:9" ht="11.25" customHeight="1">
      <c r="A161" s="157" t="s">
        <v>254</v>
      </c>
      <c r="B161" s="158"/>
      <c r="C161" s="158"/>
      <c r="D161" s="159" t="s">
        <v>46</v>
      </c>
      <c r="E161" s="159"/>
      <c r="F161" s="159"/>
      <c r="G161" s="159"/>
      <c r="H161" s="9" t="s">
        <v>69</v>
      </c>
      <c r="I161" s="10" t="s">
        <v>69</v>
      </c>
    </row>
    <row r="162" spans="1:9">
      <c r="A162" s="157" t="s">
        <v>260</v>
      </c>
      <c r="B162" s="158"/>
      <c r="C162" s="158"/>
      <c r="D162" s="158" t="s">
        <v>259</v>
      </c>
      <c r="E162" s="158"/>
      <c r="F162" s="158"/>
      <c r="G162" s="158"/>
      <c r="H162" s="24" t="s">
        <v>239</v>
      </c>
      <c r="I162" s="53" t="s">
        <v>240</v>
      </c>
    </row>
    <row r="163" spans="1:9" ht="22.5">
      <c r="A163" s="34" t="s">
        <v>70</v>
      </c>
      <c r="B163" s="172" t="s">
        <v>71</v>
      </c>
      <c r="C163" s="172"/>
      <c r="D163" s="44" t="s">
        <v>72</v>
      </c>
      <c r="E163" s="44" t="s">
        <v>73</v>
      </c>
      <c r="F163" s="44" t="s">
        <v>74</v>
      </c>
      <c r="G163" s="42" t="s">
        <v>75</v>
      </c>
      <c r="H163" s="9" t="s">
        <v>76</v>
      </c>
      <c r="I163" s="11" t="s">
        <v>77</v>
      </c>
    </row>
    <row r="164" spans="1:9">
      <c r="A164" s="45">
        <v>1</v>
      </c>
      <c r="B164" s="170" t="s">
        <v>78</v>
      </c>
      <c r="C164" s="170"/>
      <c r="D164" s="25">
        <v>5</v>
      </c>
      <c r="E164" s="43">
        <f>D164</f>
        <v>5</v>
      </c>
      <c r="F164" s="12">
        <f>(E164*100)/$D$172</f>
        <v>125</v>
      </c>
      <c r="G164" s="43">
        <v>0.2</v>
      </c>
      <c r="H164" s="7">
        <f t="shared" ref="H164:H171" si="27">G164*F164</f>
        <v>25</v>
      </c>
      <c r="I164" s="13"/>
    </row>
    <row r="165" spans="1:9">
      <c r="A165" s="45">
        <f t="shared" ref="A165:A171" si="28">A164+1</f>
        <v>2</v>
      </c>
      <c r="B165" s="170" t="s">
        <v>79</v>
      </c>
      <c r="C165" s="170"/>
      <c r="D165" s="25">
        <v>0</v>
      </c>
      <c r="E165" s="43">
        <f t="shared" ref="E165:E166" si="29">D165</f>
        <v>0</v>
      </c>
      <c r="F165" s="12">
        <f t="shared" ref="F165:F166" si="30">(E165*100)/$D$172</f>
        <v>0</v>
      </c>
      <c r="G165" s="43">
        <v>0.5</v>
      </c>
      <c r="H165" s="7">
        <f t="shared" si="27"/>
        <v>0</v>
      </c>
      <c r="I165" s="13"/>
    </row>
    <row r="166" spans="1:9">
      <c r="A166" s="45">
        <f t="shared" si="28"/>
        <v>3</v>
      </c>
      <c r="B166" s="170" t="s">
        <v>80</v>
      </c>
      <c r="C166" s="170"/>
      <c r="D166" s="25">
        <v>3</v>
      </c>
      <c r="E166" s="43">
        <f t="shared" si="29"/>
        <v>3</v>
      </c>
      <c r="F166" s="12">
        <f t="shared" si="30"/>
        <v>75</v>
      </c>
      <c r="G166" s="43">
        <v>0.8</v>
      </c>
      <c r="H166" s="7">
        <f t="shared" si="27"/>
        <v>60</v>
      </c>
      <c r="I166" s="13"/>
    </row>
    <row r="167" spans="1:9">
      <c r="A167" s="45">
        <f t="shared" si="28"/>
        <v>4</v>
      </c>
      <c r="B167" s="170" t="s">
        <v>81</v>
      </c>
      <c r="C167" s="170"/>
      <c r="D167" s="25">
        <v>0</v>
      </c>
      <c r="E167" s="14"/>
      <c r="F167" s="12">
        <f>(D167*100)/$D$172</f>
        <v>0</v>
      </c>
      <c r="G167" s="43">
        <v>0.9</v>
      </c>
      <c r="H167" s="7">
        <f t="shared" si="27"/>
        <v>0</v>
      </c>
      <c r="I167" s="13"/>
    </row>
    <row r="168" spans="1:9">
      <c r="A168" s="45">
        <f t="shared" si="28"/>
        <v>5</v>
      </c>
      <c r="B168" s="170" t="s">
        <v>82</v>
      </c>
      <c r="C168" s="170"/>
      <c r="D168" s="25">
        <v>0</v>
      </c>
      <c r="E168" s="14"/>
      <c r="F168" s="12">
        <f t="shared" ref="F168:F171" si="31">(D168*100)/$D$172</f>
        <v>0</v>
      </c>
      <c r="G168" s="43">
        <v>1</v>
      </c>
      <c r="H168" s="7">
        <f t="shared" si="27"/>
        <v>0</v>
      </c>
      <c r="I168" s="13"/>
    </row>
    <row r="169" spans="1:9">
      <c r="A169" s="45">
        <f t="shared" si="28"/>
        <v>6</v>
      </c>
      <c r="B169" s="170" t="s">
        <v>66</v>
      </c>
      <c r="C169" s="170"/>
      <c r="D169" s="25">
        <v>0</v>
      </c>
      <c r="E169" s="14"/>
      <c r="F169" s="12">
        <f t="shared" si="31"/>
        <v>0</v>
      </c>
      <c r="G169" s="43">
        <v>0.5</v>
      </c>
      <c r="H169" s="7">
        <f t="shared" si="27"/>
        <v>0</v>
      </c>
      <c r="I169" s="13"/>
    </row>
    <row r="170" spans="1:9">
      <c r="A170" s="45">
        <f t="shared" si="28"/>
        <v>7</v>
      </c>
      <c r="B170" s="170" t="s">
        <v>67</v>
      </c>
      <c r="C170" s="170"/>
      <c r="D170" s="25">
        <v>0</v>
      </c>
      <c r="E170" s="14"/>
      <c r="F170" s="12">
        <f t="shared" si="31"/>
        <v>0</v>
      </c>
      <c r="G170" s="43">
        <v>0.3</v>
      </c>
      <c r="H170" s="7">
        <f t="shared" si="27"/>
        <v>0</v>
      </c>
      <c r="I170" s="13"/>
    </row>
    <row r="171" spans="1:9">
      <c r="A171" s="45">
        <f t="shared" si="28"/>
        <v>8</v>
      </c>
      <c r="B171" s="170" t="s">
        <v>68</v>
      </c>
      <c r="C171" s="170"/>
      <c r="D171" s="25">
        <v>0</v>
      </c>
      <c r="E171" s="14"/>
      <c r="F171" s="12">
        <f t="shared" si="31"/>
        <v>0</v>
      </c>
      <c r="G171" s="43">
        <v>0.6</v>
      </c>
      <c r="H171" s="7">
        <f t="shared" si="27"/>
        <v>0</v>
      </c>
      <c r="I171" s="13"/>
    </row>
    <row r="172" spans="1:9">
      <c r="A172" s="171" t="s">
        <v>83</v>
      </c>
      <c r="B172" s="160"/>
      <c r="C172" s="160"/>
      <c r="D172" s="43">
        <v>4</v>
      </c>
      <c r="E172" s="160" t="s">
        <v>84</v>
      </c>
      <c r="F172" s="160"/>
      <c r="G172" s="160"/>
      <c r="H172" s="20">
        <f>SUM(H164:H171)</f>
        <v>85</v>
      </c>
      <c r="I172" s="8" t="s">
        <v>85</v>
      </c>
    </row>
    <row r="173" spans="1:9" ht="11.25" customHeight="1">
      <c r="A173" s="161" t="s">
        <v>258</v>
      </c>
      <c r="B173" s="162"/>
      <c r="C173" s="162"/>
      <c r="D173" s="162"/>
      <c r="E173" s="162"/>
      <c r="F173" s="162"/>
      <c r="G173" s="163"/>
      <c r="H173" s="7" t="s">
        <v>86</v>
      </c>
      <c r="I173" s="8"/>
    </row>
    <row r="174" spans="1:9">
      <c r="A174" s="164"/>
      <c r="B174" s="165"/>
      <c r="C174" s="165"/>
      <c r="D174" s="165"/>
      <c r="E174" s="165"/>
      <c r="F174" s="165"/>
      <c r="G174" s="166"/>
      <c r="H174" s="7" t="s">
        <v>87</v>
      </c>
      <c r="I174" s="8"/>
    </row>
    <row r="175" spans="1:9" ht="12" thickBot="1">
      <c r="A175" s="167"/>
      <c r="B175" s="168"/>
      <c r="C175" s="168"/>
      <c r="D175" s="168"/>
      <c r="E175" s="168"/>
      <c r="F175" s="168"/>
      <c r="G175" s="169"/>
      <c r="H175" s="15" t="s">
        <v>88</v>
      </c>
      <c r="I175" s="16"/>
    </row>
    <row r="176" spans="1:9" ht="12" thickBot="1"/>
    <row r="177" spans="1:9">
      <c r="A177" s="173" t="s">
        <v>256</v>
      </c>
      <c r="B177" s="174"/>
      <c r="C177" s="174"/>
      <c r="D177" s="174"/>
      <c r="E177" s="174"/>
      <c r="F177" s="174"/>
      <c r="G177" s="174"/>
      <c r="H177" s="174"/>
      <c r="I177" s="175"/>
    </row>
    <row r="178" spans="1:9">
      <c r="A178" s="157" t="s">
        <v>253</v>
      </c>
      <c r="B178" s="158"/>
      <c r="C178" s="158"/>
      <c r="D178" s="158" t="s">
        <v>255</v>
      </c>
      <c r="E178" s="158"/>
      <c r="F178" s="158"/>
      <c r="G178" s="158"/>
      <c r="H178" s="50" t="s">
        <v>261</v>
      </c>
      <c r="I178" s="8" t="s">
        <v>2</v>
      </c>
    </row>
    <row r="179" spans="1:9" ht="11.25" customHeight="1">
      <c r="A179" s="157" t="s">
        <v>254</v>
      </c>
      <c r="B179" s="158"/>
      <c r="C179" s="158"/>
      <c r="D179" s="159" t="s">
        <v>46</v>
      </c>
      <c r="E179" s="159"/>
      <c r="F179" s="159"/>
      <c r="G179" s="159"/>
      <c r="H179" s="9" t="s">
        <v>69</v>
      </c>
      <c r="I179" s="10" t="s">
        <v>69</v>
      </c>
    </row>
    <row r="180" spans="1:9">
      <c r="A180" s="157" t="s">
        <v>260</v>
      </c>
      <c r="B180" s="158"/>
      <c r="C180" s="158"/>
      <c r="D180" s="158" t="s">
        <v>259</v>
      </c>
      <c r="E180" s="158"/>
      <c r="F180" s="158"/>
      <c r="G180" s="158"/>
      <c r="H180" s="24" t="s">
        <v>240</v>
      </c>
      <c r="I180" s="53" t="s">
        <v>241</v>
      </c>
    </row>
    <row r="181" spans="1:9" ht="22.5">
      <c r="A181" s="34" t="s">
        <v>70</v>
      </c>
      <c r="B181" s="172" t="s">
        <v>71</v>
      </c>
      <c r="C181" s="172"/>
      <c r="D181" s="44" t="s">
        <v>72</v>
      </c>
      <c r="E181" s="44" t="s">
        <v>73</v>
      </c>
      <c r="F181" s="44" t="s">
        <v>74</v>
      </c>
      <c r="G181" s="42" t="s">
        <v>75</v>
      </c>
      <c r="H181" s="9" t="s">
        <v>76</v>
      </c>
      <c r="I181" s="11" t="s">
        <v>77</v>
      </c>
    </row>
    <row r="182" spans="1:9">
      <c r="A182" s="45">
        <v>1</v>
      </c>
      <c r="B182" s="170" t="s">
        <v>78</v>
      </c>
      <c r="C182" s="170"/>
      <c r="D182" s="25">
        <v>2</v>
      </c>
      <c r="E182" s="43">
        <f>D182</f>
        <v>2</v>
      </c>
      <c r="F182" s="12">
        <f>(E182*100)/$D$190</f>
        <v>66.666666666666671</v>
      </c>
      <c r="G182" s="43">
        <v>0.2</v>
      </c>
      <c r="H182" s="7">
        <f t="shared" ref="H182:H189" si="32">G182*F182</f>
        <v>13.333333333333336</v>
      </c>
      <c r="I182" s="13"/>
    </row>
    <row r="183" spans="1:9">
      <c r="A183" s="45">
        <f t="shared" ref="A183:A189" si="33">A182+1</f>
        <v>2</v>
      </c>
      <c r="B183" s="170" t="s">
        <v>79</v>
      </c>
      <c r="C183" s="170"/>
      <c r="D183" s="25">
        <v>0</v>
      </c>
      <c r="E183" s="43">
        <f t="shared" ref="E183:E184" si="34">D183</f>
        <v>0</v>
      </c>
      <c r="F183" s="12">
        <f t="shared" ref="F183:F184" si="35">(E183*100)/$D$190</f>
        <v>0</v>
      </c>
      <c r="G183" s="43">
        <v>0.5</v>
      </c>
      <c r="H183" s="7">
        <f t="shared" si="32"/>
        <v>0</v>
      </c>
      <c r="I183" s="13"/>
    </row>
    <row r="184" spans="1:9">
      <c r="A184" s="45">
        <f t="shared" si="33"/>
        <v>3</v>
      </c>
      <c r="B184" s="170" t="s">
        <v>80</v>
      </c>
      <c r="C184" s="170"/>
      <c r="D184" s="25">
        <v>1</v>
      </c>
      <c r="E184" s="43">
        <f t="shared" si="34"/>
        <v>1</v>
      </c>
      <c r="F184" s="12">
        <f t="shared" si="35"/>
        <v>33.333333333333336</v>
      </c>
      <c r="G184" s="43">
        <v>0.8</v>
      </c>
      <c r="H184" s="7">
        <f t="shared" si="32"/>
        <v>26.666666666666671</v>
      </c>
      <c r="I184" s="13"/>
    </row>
    <row r="185" spans="1:9">
      <c r="A185" s="45">
        <f t="shared" si="33"/>
        <v>4</v>
      </c>
      <c r="B185" s="170" t="s">
        <v>81</v>
      </c>
      <c r="C185" s="170"/>
      <c r="D185" s="25">
        <v>0</v>
      </c>
      <c r="E185" s="14"/>
      <c r="F185" s="12">
        <f>(D185*100)/$D$190</f>
        <v>0</v>
      </c>
      <c r="G185" s="43">
        <v>0.9</v>
      </c>
      <c r="H185" s="7">
        <f t="shared" si="32"/>
        <v>0</v>
      </c>
      <c r="I185" s="13"/>
    </row>
    <row r="186" spans="1:9">
      <c r="A186" s="45">
        <f t="shared" si="33"/>
        <v>5</v>
      </c>
      <c r="B186" s="170" t="s">
        <v>82</v>
      </c>
      <c r="C186" s="170"/>
      <c r="D186" s="25">
        <v>0</v>
      </c>
      <c r="E186" s="14"/>
      <c r="F186" s="12">
        <f t="shared" ref="F186:F189" si="36">(D186*100)/$D$190</f>
        <v>0</v>
      </c>
      <c r="G186" s="43">
        <v>1</v>
      </c>
      <c r="H186" s="7">
        <f t="shared" si="32"/>
        <v>0</v>
      </c>
      <c r="I186" s="13"/>
    </row>
    <row r="187" spans="1:9">
      <c r="A187" s="45">
        <f t="shared" si="33"/>
        <v>6</v>
      </c>
      <c r="B187" s="170" t="s">
        <v>66</v>
      </c>
      <c r="C187" s="170"/>
      <c r="D187" s="25">
        <v>0</v>
      </c>
      <c r="E187" s="14"/>
      <c r="F187" s="12">
        <f t="shared" si="36"/>
        <v>0</v>
      </c>
      <c r="G187" s="43">
        <v>0.5</v>
      </c>
      <c r="H187" s="7">
        <f t="shared" si="32"/>
        <v>0</v>
      </c>
      <c r="I187" s="13"/>
    </row>
    <row r="188" spans="1:9">
      <c r="A188" s="45">
        <f t="shared" si="33"/>
        <v>7</v>
      </c>
      <c r="B188" s="170" t="s">
        <v>67</v>
      </c>
      <c r="C188" s="170"/>
      <c r="D188" s="25">
        <v>0</v>
      </c>
      <c r="E188" s="14"/>
      <c r="F188" s="12">
        <f t="shared" si="36"/>
        <v>0</v>
      </c>
      <c r="G188" s="43">
        <v>0.3</v>
      </c>
      <c r="H188" s="7">
        <f t="shared" si="32"/>
        <v>0</v>
      </c>
      <c r="I188" s="13"/>
    </row>
    <row r="189" spans="1:9">
      <c r="A189" s="45">
        <f t="shared" si="33"/>
        <v>8</v>
      </c>
      <c r="B189" s="170" t="s">
        <v>68</v>
      </c>
      <c r="C189" s="170"/>
      <c r="D189" s="25">
        <v>0</v>
      </c>
      <c r="E189" s="14"/>
      <c r="F189" s="12">
        <f t="shared" si="36"/>
        <v>0</v>
      </c>
      <c r="G189" s="43">
        <v>0.6</v>
      </c>
      <c r="H189" s="7">
        <f t="shared" si="32"/>
        <v>0</v>
      </c>
      <c r="I189" s="13"/>
    </row>
    <row r="190" spans="1:9">
      <c r="A190" s="171" t="s">
        <v>83</v>
      </c>
      <c r="B190" s="160"/>
      <c r="C190" s="160"/>
      <c r="D190" s="43">
        <v>3</v>
      </c>
      <c r="E190" s="160" t="s">
        <v>84</v>
      </c>
      <c r="F190" s="160"/>
      <c r="G190" s="160"/>
      <c r="H190" s="7">
        <f>SUM(H182:H189)</f>
        <v>40.000000000000007</v>
      </c>
      <c r="I190" s="8" t="s">
        <v>85</v>
      </c>
    </row>
    <row r="191" spans="1:9" ht="11.25" customHeight="1">
      <c r="A191" s="161" t="s">
        <v>258</v>
      </c>
      <c r="B191" s="162"/>
      <c r="C191" s="162"/>
      <c r="D191" s="162"/>
      <c r="E191" s="162"/>
      <c r="F191" s="162"/>
      <c r="G191" s="163"/>
      <c r="H191" s="7" t="s">
        <v>86</v>
      </c>
      <c r="I191" s="8"/>
    </row>
    <row r="192" spans="1:9">
      <c r="A192" s="164"/>
      <c r="B192" s="165"/>
      <c r="C192" s="165"/>
      <c r="D192" s="165"/>
      <c r="E192" s="165"/>
      <c r="F192" s="165"/>
      <c r="G192" s="166"/>
      <c r="H192" s="7" t="s">
        <v>87</v>
      </c>
      <c r="I192" s="8"/>
    </row>
    <row r="193" spans="1:9" ht="12" thickBot="1">
      <c r="A193" s="167"/>
      <c r="B193" s="168"/>
      <c r="C193" s="168"/>
      <c r="D193" s="168"/>
      <c r="E193" s="168"/>
      <c r="F193" s="168"/>
      <c r="G193" s="169"/>
      <c r="H193" s="15" t="s">
        <v>88</v>
      </c>
      <c r="I193" s="16"/>
    </row>
    <row r="194" spans="1:9" ht="12" thickBot="1"/>
    <row r="195" spans="1:9">
      <c r="A195" s="173" t="s">
        <v>256</v>
      </c>
      <c r="B195" s="174"/>
      <c r="C195" s="174"/>
      <c r="D195" s="174"/>
      <c r="E195" s="174"/>
      <c r="F195" s="174"/>
      <c r="G195" s="174"/>
      <c r="H195" s="174"/>
      <c r="I195" s="175"/>
    </row>
    <row r="196" spans="1:9">
      <c r="A196" s="157" t="s">
        <v>253</v>
      </c>
      <c r="B196" s="158"/>
      <c r="C196" s="158"/>
      <c r="D196" s="158" t="s">
        <v>255</v>
      </c>
      <c r="E196" s="158"/>
      <c r="F196" s="158"/>
      <c r="G196" s="158"/>
      <c r="H196" s="50" t="s">
        <v>261</v>
      </c>
      <c r="I196" s="8" t="s">
        <v>2</v>
      </c>
    </row>
    <row r="197" spans="1:9" ht="11.25" customHeight="1">
      <c r="A197" s="157" t="s">
        <v>254</v>
      </c>
      <c r="B197" s="158"/>
      <c r="C197" s="158"/>
      <c r="D197" s="159" t="s">
        <v>46</v>
      </c>
      <c r="E197" s="159"/>
      <c r="F197" s="159"/>
      <c r="G197" s="159"/>
      <c r="H197" s="9" t="s">
        <v>69</v>
      </c>
      <c r="I197" s="10" t="s">
        <v>69</v>
      </c>
    </row>
    <row r="198" spans="1:9">
      <c r="A198" s="157" t="s">
        <v>260</v>
      </c>
      <c r="B198" s="158"/>
      <c r="C198" s="158"/>
      <c r="D198" s="158" t="s">
        <v>259</v>
      </c>
      <c r="E198" s="158"/>
      <c r="F198" s="158"/>
      <c r="G198" s="158"/>
      <c r="H198" s="24" t="s">
        <v>241</v>
      </c>
      <c r="I198" s="53" t="s">
        <v>242</v>
      </c>
    </row>
    <row r="199" spans="1:9" ht="22.5">
      <c r="A199" s="34" t="s">
        <v>70</v>
      </c>
      <c r="B199" s="172" t="s">
        <v>71</v>
      </c>
      <c r="C199" s="172"/>
      <c r="D199" s="44" t="s">
        <v>72</v>
      </c>
      <c r="E199" s="44" t="s">
        <v>73</v>
      </c>
      <c r="F199" s="44" t="s">
        <v>74</v>
      </c>
      <c r="G199" s="42" t="s">
        <v>75</v>
      </c>
      <c r="H199" s="9" t="s">
        <v>76</v>
      </c>
      <c r="I199" s="11" t="s">
        <v>77</v>
      </c>
    </row>
    <row r="200" spans="1:9">
      <c r="A200" s="45">
        <v>1</v>
      </c>
      <c r="B200" s="170" t="s">
        <v>78</v>
      </c>
      <c r="C200" s="170"/>
      <c r="D200" s="25">
        <v>3</v>
      </c>
      <c r="E200" s="43">
        <f>D200</f>
        <v>3</v>
      </c>
      <c r="F200" s="12">
        <f>(E200*100)/$D$208</f>
        <v>75</v>
      </c>
      <c r="G200" s="43">
        <v>0.2</v>
      </c>
      <c r="H200" s="7">
        <f t="shared" ref="H200:H207" si="37">G200*F200</f>
        <v>15</v>
      </c>
      <c r="I200" s="13"/>
    </row>
    <row r="201" spans="1:9">
      <c r="A201" s="45">
        <f t="shared" ref="A201:A207" si="38">A200+1</f>
        <v>2</v>
      </c>
      <c r="B201" s="170" t="s">
        <v>79</v>
      </c>
      <c r="C201" s="170"/>
      <c r="D201" s="25">
        <v>0</v>
      </c>
      <c r="E201" s="43">
        <f t="shared" ref="E201:E202" si="39">D201</f>
        <v>0</v>
      </c>
      <c r="F201" s="12">
        <f t="shared" ref="F201:F202" si="40">(E201*100)/$D$208</f>
        <v>0</v>
      </c>
      <c r="G201" s="43">
        <v>0.5</v>
      </c>
      <c r="H201" s="7">
        <f t="shared" si="37"/>
        <v>0</v>
      </c>
      <c r="I201" s="13"/>
    </row>
    <row r="202" spans="1:9">
      <c r="A202" s="45">
        <f t="shared" si="38"/>
        <v>3</v>
      </c>
      <c r="B202" s="170" t="s">
        <v>80</v>
      </c>
      <c r="C202" s="170"/>
      <c r="D202" s="25">
        <v>1</v>
      </c>
      <c r="E202" s="43">
        <f t="shared" si="39"/>
        <v>1</v>
      </c>
      <c r="F202" s="12">
        <f t="shared" si="40"/>
        <v>25</v>
      </c>
      <c r="G202" s="43">
        <v>0.8</v>
      </c>
      <c r="H202" s="7">
        <f t="shared" si="37"/>
        <v>20</v>
      </c>
      <c r="I202" s="13"/>
    </row>
    <row r="203" spans="1:9">
      <c r="A203" s="45">
        <f t="shared" si="38"/>
        <v>4</v>
      </c>
      <c r="B203" s="170" t="s">
        <v>81</v>
      </c>
      <c r="C203" s="170"/>
      <c r="D203" s="25">
        <v>0</v>
      </c>
      <c r="E203" s="14"/>
      <c r="F203" s="12">
        <f>(D203*100)/$D$208</f>
        <v>0</v>
      </c>
      <c r="G203" s="43">
        <v>0.9</v>
      </c>
      <c r="H203" s="7">
        <f t="shared" si="37"/>
        <v>0</v>
      </c>
      <c r="I203" s="13"/>
    </row>
    <row r="204" spans="1:9">
      <c r="A204" s="45">
        <f t="shared" si="38"/>
        <v>5</v>
      </c>
      <c r="B204" s="170" t="s">
        <v>82</v>
      </c>
      <c r="C204" s="170"/>
      <c r="D204" s="25">
        <v>0</v>
      </c>
      <c r="E204" s="14"/>
      <c r="F204" s="12">
        <f t="shared" ref="F204:F207" si="41">(D204*100)/$D$208</f>
        <v>0</v>
      </c>
      <c r="G204" s="43">
        <v>1</v>
      </c>
      <c r="H204" s="7">
        <f t="shared" si="37"/>
        <v>0</v>
      </c>
      <c r="I204" s="13"/>
    </row>
    <row r="205" spans="1:9">
      <c r="A205" s="45">
        <f t="shared" si="38"/>
        <v>6</v>
      </c>
      <c r="B205" s="170" t="s">
        <v>66</v>
      </c>
      <c r="C205" s="170"/>
      <c r="D205" s="25">
        <v>0</v>
      </c>
      <c r="E205" s="14"/>
      <c r="F205" s="12">
        <f t="shared" si="41"/>
        <v>0</v>
      </c>
      <c r="G205" s="43">
        <v>0.5</v>
      </c>
      <c r="H205" s="7">
        <f t="shared" si="37"/>
        <v>0</v>
      </c>
      <c r="I205" s="13"/>
    </row>
    <row r="206" spans="1:9">
      <c r="A206" s="45">
        <f t="shared" si="38"/>
        <v>7</v>
      </c>
      <c r="B206" s="170" t="s">
        <v>67</v>
      </c>
      <c r="C206" s="170"/>
      <c r="D206" s="25">
        <v>0</v>
      </c>
      <c r="E206" s="14"/>
      <c r="F206" s="12">
        <f t="shared" si="41"/>
        <v>0</v>
      </c>
      <c r="G206" s="43">
        <v>0.3</v>
      </c>
      <c r="H206" s="7">
        <f t="shared" si="37"/>
        <v>0</v>
      </c>
      <c r="I206" s="13"/>
    </row>
    <row r="207" spans="1:9">
      <c r="A207" s="45">
        <f t="shared" si="38"/>
        <v>8</v>
      </c>
      <c r="B207" s="170" t="s">
        <v>68</v>
      </c>
      <c r="C207" s="170"/>
      <c r="D207" s="25">
        <v>0</v>
      </c>
      <c r="E207" s="14"/>
      <c r="F207" s="12">
        <f t="shared" si="41"/>
        <v>0</v>
      </c>
      <c r="G207" s="43">
        <v>0.6</v>
      </c>
      <c r="H207" s="7">
        <f t="shared" si="37"/>
        <v>0</v>
      </c>
      <c r="I207" s="13"/>
    </row>
    <row r="208" spans="1:9">
      <c r="A208" s="171" t="s">
        <v>83</v>
      </c>
      <c r="B208" s="160"/>
      <c r="C208" s="160"/>
      <c r="D208" s="43">
        <v>4</v>
      </c>
      <c r="E208" s="160" t="s">
        <v>84</v>
      </c>
      <c r="F208" s="160"/>
      <c r="G208" s="160"/>
      <c r="H208" s="7">
        <f>SUM(H200:H207)</f>
        <v>35</v>
      </c>
      <c r="I208" s="8" t="s">
        <v>85</v>
      </c>
    </row>
    <row r="209" spans="1:9" ht="11.25" customHeight="1">
      <c r="A209" s="161" t="s">
        <v>258</v>
      </c>
      <c r="B209" s="162"/>
      <c r="C209" s="162"/>
      <c r="D209" s="162"/>
      <c r="E209" s="162"/>
      <c r="F209" s="162"/>
      <c r="G209" s="163"/>
      <c r="H209" s="7" t="s">
        <v>86</v>
      </c>
      <c r="I209" s="8"/>
    </row>
    <row r="210" spans="1:9">
      <c r="A210" s="164"/>
      <c r="B210" s="165"/>
      <c r="C210" s="165"/>
      <c r="D210" s="165"/>
      <c r="E210" s="165"/>
      <c r="F210" s="165"/>
      <c r="G210" s="166"/>
      <c r="H210" s="7" t="s">
        <v>87</v>
      </c>
      <c r="I210" s="8"/>
    </row>
    <row r="211" spans="1:9" ht="12" thickBot="1">
      <c r="A211" s="167"/>
      <c r="B211" s="168"/>
      <c r="C211" s="168"/>
      <c r="D211" s="168"/>
      <c r="E211" s="168"/>
      <c r="F211" s="168"/>
      <c r="G211" s="169"/>
      <c r="H211" s="15" t="s">
        <v>88</v>
      </c>
      <c r="I211" s="16"/>
    </row>
    <row r="212" spans="1:9" ht="12" thickBot="1"/>
    <row r="213" spans="1:9">
      <c r="A213" s="173" t="s">
        <v>256</v>
      </c>
      <c r="B213" s="174"/>
      <c r="C213" s="174"/>
      <c r="D213" s="174"/>
      <c r="E213" s="174"/>
      <c r="F213" s="174"/>
      <c r="G213" s="174"/>
      <c r="H213" s="174"/>
      <c r="I213" s="175"/>
    </row>
    <row r="214" spans="1:9">
      <c r="A214" s="157" t="s">
        <v>253</v>
      </c>
      <c r="B214" s="158"/>
      <c r="C214" s="158"/>
      <c r="D214" s="158" t="s">
        <v>255</v>
      </c>
      <c r="E214" s="158"/>
      <c r="F214" s="158"/>
      <c r="G214" s="158"/>
      <c r="H214" s="50" t="s">
        <v>261</v>
      </c>
      <c r="I214" s="8" t="s">
        <v>2</v>
      </c>
    </row>
    <row r="215" spans="1:9" ht="11.25" customHeight="1">
      <c r="A215" s="157" t="s">
        <v>254</v>
      </c>
      <c r="B215" s="158"/>
      <c r="C215" s="158"/>
      <c r="D215" s="159" t="s">
        <v>46</v>
      </c>
      <c r="E215" s="159"/>
      <c r="F215" s="159"/>
      <c r="G215" s="159"/>
      <c r="H215" s="9" t="s">
        <v>69</v>
      </c>
      <c r="I215" s="10" t="s">
        <v>69</v>
      </c>
    </row>
    <row r="216" spans="1:9">
      <c r="A216" s="157" t="s">
        <v>260</v>
      </c>
      <c r="B216" s="158"/>
      <c r="C216" s="158"/>
      <c r="D216" s="158" t="s">
        <v>259</v>
      </c>
      <c r="E216" s="158"/>
      <c r="F216" s="158"/>
      <c r="G216" s="158"/>
      <c r="H216" s="24" t="s">
        <v>242</v>
      </c>
      <c r="I216" s="53" t="s">
        <v>243</v>
      </c>
    </row>
    <row r="217" spans="1:9" ht="22.5">
      <c r="A217" s="34" t="s">
        <v>70</v>
      </c>
      <c r="B217" s="172" t="s">
        <v>71</v>
      </c>
      <c r="C217" s="172"/>
      <c r="D217" s="44" t="s">
        <v>72</v>
      </c>
      <c r="E217" s="44" t="s">
        <v>73</v>
      </c>
      <c r="F217" s="44" t="s">
        <v>74</v>
      </c>
      <c r="G217" s="42" t="s">
        <v>75</v>
      </c>
      <c r="H217" s="9" t="s">
        <v>76</v>
      </c>
      <c r="I217" s="11" t="s">
        <v>77</v>
      </c>
    </row>
    <row r="218" spans="1:9">
      <c r="A218" s="45">
        <v>1</v>
      </c>
      <c r="B218" s="170" t="s">
        <v>78</v>
      </c>
      <c r="C218" s="170"/>
      <c r="D218" s="25">
        <v>7</v>
      </c>
      <c r="E218" s="43">
        <f>D218</f>
        <v>7</v>
      </c>
      <c r="F218" s="12">
        <f>(E218*100)/$D$226</f>
        <v>116.66666666666667</v>
      </c>
      <c r="G218" s="43">
        <v>0.2</v>
      </c>
      <c r="H218" s="7">
        <f>G218*F218</f>
        <v>23.333333333333336</v>
      </c>
      <c r="I218" s="13"/>
    </row>
    <row r="219" spans="1:9">
      <c r="A219" s="45">
        <f t="shared" ref="A219:A225" si="42">A218+1</f>
        <v>2</v>
      </c>
      <c r="B219" s="170" t="s">
        <v>79</v>
      </c>
      <c r="C219" s="170"/>
      <c r="D219" s="25">
        <v>0</v>
      </c>
      <c r="E219" s="43">
        <f t="shared" ref="E219:E220" si="43">D219</f>
        <v>0</v>
      </c>
      <c r="F219" s="12">
        <f t="shared" ref="F219:F220" si="44">(E219*100)/$D$226</f>
        <v>0</v>
      </c>
      <c r="G219" s="43">
        <v>0.5</v>
      </c>
      <c r="H219" s="7">
        <f t="shared" ref="H219:H224" si="45">G219*F219</f>
        <v>0</v>
      </c>
      <c r="I219" s="13"/>
    </row>
    <row r="220" spans="1:9">
      <c r="A220" s="45">
        <f t="shared" si="42"/>
        <v>3</v>
      </c>
      <c r="B220" s="170" t="s">
        <v>80</v>
      </c>
      <c r="C220" s="170"/>
      <c r="D220" s="25">
        <v>5</v>
      </c>
      <c r="E220" s="43">
        <f t="shared" si="43"/>
        <v>5</v>
      </c>
      <c r="F220" s="12">
        <f t="shared" si="44"/>
        <v>83.333333333333329</v>
      </c>
      <c r="G220" s="43">
        <v>0.8</v>
      </c>
      <c r="H220" s="7">
        <f t="shared" si="45"/>
        <v>66.666666666666671</v>
      </c>
      <c r="I220" s="13"/>
    </row>
    <row r="221" spans="1:9">
      <c r="A221" s="45">
        <f t="shared" si="42"/>
        <v>4</v>
      </c>
      <c r="B221" s="170" t="s">
        <v>81</v>
      </c>
      <c r="C221" s="170"/>
      <c r="D221" s="25">
        <v>0</v>
      </c>
      <c r="E221" s="14"/>
      <c r="F221" s="12">
        <f>(D221*100)/$D$226</f>
        <v>0</v>
      </c>
      <c r="G221" s="43">
        <v>0.9</v>
      </c>
      <c r="H221" s="7">
        <f t="shared" si="45"/>
        <v>0</v>
      </c>
      <c r="I221" s="13"/>
    </row>
    <row r="222" spans="1:9">
      <c r="A222" s="45">
        <f t="shared" si="42"/>
        <v>5</v>
      </c>
      <c r="B222" s="170" t="s">
        <v>82</v>
      </c>
      <c r="C222" s="170"/>
      <c r="D222" s="25">
        <v>0</v>
      </c>
      <c r="E222" s="14"/>
      <c r="F222" s="12">
        <f t="shared" ref="F222:F225" si="46">(D222*100)/$D$226</f>
        <v>0</v>
      </c>
      <c r="G222" s="43">
        <v>1</v>
      </c>
      <c r="H222" s="7">
        <f t="shared" si="45"/>
        <v>0</v>
      </c>
      <c r="I222" s="13"/>
    </row>
    <row r="223" spans="1:9">
      <c r="A223" s="45">
        <f t="shared" si="42"/>
        <v>6</v>
      </c>
      <c r="B223" s="170" t="s">
        <v>66</v>
      </c>
      <c r="C223" s="170"/>
      <c r="D223" s="25">
        <v>0</v>
      </c>
      <c r="E223" s="14"/>
      <c r="F223" s="12">
        <f t="shared" si="46"/>
        <v>0</v>
      </c>
      <c r="G223" s="43">
        <v>0.5</v>
      </c>
      <c r="H223" s="7">
        <f t="shared" si="45"/>
        <v>0</v>
      </c>
      <c r="I223" s="13"/>
    </row>
    <row r="224" spans="1:9">
      <c r="A224" s="45">
        <f t="shared" si="42"/>
        <v>7</v>
      </c>
      <c r="B224" s="170" t="s">
        <v>67</v>
      </c>
      <c r="C224" s="170"/>
      <c r="D224" s="25">
        <v>0</v>
      </c>
      <c r="E224" s="14"/>
      <c r="F224" s="12">
        <f t="shared" si="46"/>
        <v>0</v>
      </c>
      <c r="G224" s="43">
        <v>0.3</v>
      </c>
      <c r="H224" s="7">
        <f t="shared" si="45"/>
        <v>0</v>
      </c>
      <c r="I224" s="13"/>
    </row>
    <row r="225" spans="1:9">
      <c r="A225" s="45">
        <f t="shared" si="42"/>
        <v>8</v>
      </c>
      <c r="B225" s="170" t="s">
        <v>68</v>
      </c>
      <c r="C225" s="170"/>
      <c r="D225" s="25">
        <v>3</v>
      </c>
      <c r="E225" s="14"/>
      <c r="F225" s="12">
        <f t="shared" si="46"/>
        <v>50</v>
      </c>
      <c r="G225" s="43">
        <v>0.6</v>
      </c>
      <c r="H225" s="7">
        <f>G225*F225</f>
        <v>30</v>
      </c>
      <c r="I225" s="13"/>
    </row>
    <row r="226" spans="1:9">
      <c r="A226" s="171" t="s">
        <v>83</v>
      </c>
      <c r="B226" s="160"/>
      <c r="C226" s="160"/>
      <c r="D226" s="43">
        <v>6</v>
      </c>
      <c r="E226" s="160" t="s">
        <v>84</v>
      </c>
      <c r="F226" s="160"/>
      <c r="G226" s="160"/>
      <c r="H226" s="7">
        <f>SUM(H218:H225)</f>
        <v>120</v>
      </c>
      <c r="I226" s="8" t="s">
        <v>85</v>
      </c>
    </row>
    <row r="227" spans="1:9" ht="11.25" customHeight="1">
      <c r="A227" s="161" t="s">
        <v>258</v>
      </c>
      <c r="B227" s="162"/>
      <c r="C227" s="162"/>
      <c r="D227" s="162"/>
      <c r="E227" s="162"/>
      <c r="F227" s="162"/>
      <c r="G227" s="163"/>
      <c r="H227" s="7" t="s">
        <v>86</v>
      </c>
      <c r="I227" s="8"/>
    </row>
    <row r="228" spans="1:9">
      <c r="A228" s="164"/>
      <c r="B228" s="165"/>
      <c r="C228" s="165"/>
      <c r="D228" s="165"/>
      <c r="E228" s="165"/>
      <c r="F228" s="165"/>
      <c r="G228" s="166"/>
      <c r="H228" s="7" t="s">
        <v>87</v>
      </c>
      <c r="I228" s="8"/>
    </row>
    <row r="229" spans="1:9" ht="12" thickBot="1">
      <c r="A229" s="167"/>
      <c r="B229" s="168"/>
      <c r="C229" s="168"/>
      <c r="D229" s="168"/>
      <c r="E229" s="168"/>
      <c r="F229" s="168"/>
      <c r="G229" s="169"/>
      <c r="H229" s="15" t="s">
        <v>88</v>
      </c>
      <c r="I229" s="16"/>
    </row>
    <row r="230" spans="1:9" ht="12" thickBot="1"/>
    <row r="231" spans="1:9">
      <c r="A231" s="173" t="s">
        <v>256</v>
      </c>
      <c r="B231" s="174"/>
      <c r="C231" s="174"/>
      <c r="D231" s="174"/>
      <c r="E231" s="174"/>
      <c r="F231" s="174"/>
      <c r="G231" s="174"/>
      <c r="H231" s="174"/>
      <c r="I231" s="175"/>
    </row>
    <row r="232" spans="1:9">
      <c r="A232" s="157" t="s">
        <v>253</v>
      </c>
      <c r="B232" s="158"/>
      <c r="C232" s="158"/>
      <c r="D232" s="158" t="s">
        <v>255</v>
      </c>
      <c r="E232" s="158"/>
      <c r="F232" s="158"/>
      <c r="G232" s="158"/>
      <c r="H232" s="7"/>
      <c r="I232" s="8" t="s">
        <v>2</v>
      </c>
    </row>
    <row r="233" spans="1:9" ht="11.25" customHeight="1">
      <c r="A233" s="157" t="s">
        <v>254</v>
      </c>
      <c r="B233" s="158"/>
      <c r="C233" s="158"/>
      <c r="D233" s="159" t="s">
        <v>46</v>
      </c>
      <c r="E233" s="159"/>
      <c r="F233" s="159"/>
      <c r="G233" s="159"/>
      <c r="H233" s="9" t="s">
        <v>69</v>
      </c>
      <c r="I233" s="10" t="s">
        <v>69</v>
      </c>
    </row>
    <row r="234" spans="1:9">
      <c r="A234" s="157" t="s">
        <v>260</v>
      </c>
      <c r="B234" s="158"/>
      <c r="C234" s="158"/>
      <c r="D234" s="158" t="s">
        <v>259</v>
      </c>
      <c r="E234" s="158"/>
      <c r="F234" s="158"/>
      <c r="G234" s="158"/>
      <c r="H234" s="24" t="s">
        <v>243</v>
      </c>
      <c r="I234" s="53" t="s">
        <v>244</v>
      </c>
    </row>
    <row r="235" spans="1:9" ht="22.5">
      <c r="A235" s="34" t="s">
        <v>70</v>
      </c>
      <c r="B235" s="172" t="s">
        <v>71</v>
      </c>
      <c r="C235" s="172"/>
      <c r="D235" s="44" t="s">
        <v>72</v>
      </c>
      <c r="E235" s="44" t="s">
        <v>73</v>
      </c>
      <c r="F235" s="44" t="s">
        <v>74</v>
      </c>
      <c r="G235" s="42" t="s">
        <v>75</v>
      </c>
      <c r="H235" s="9" t="s">
        <v>76</v>
      </c>
      <c r="I235" s="11" t="s">
        <v>77</v>
      </c>
    </row>
    <row r="236" spans="1:9">
      <c r="A236" s="45">
        <v>1</v>
      </c>
      <c r="B236" s="170" t="s">
        <v>78</v>
      </c>
      <c r="C236" s="170"/>
      <c r="D236" s="26">
        <v>1</v>
      </c>
      <c r="E236" s="43">
        <f>D236</f>
        <v>1</v>
      </c>
      <c r="F236" s="12">
        <f>(E236*100)/$D$244</f>
        <v>33.333333333333336</v>
      </c>
      <c r="G236" s="43">
        <v>0.2</v>
      </c>
      <c r="H236" s="7">
        <f t="shared" ref="H236:H243" si="47">G236*F236</f>
        <v>6.6666666666666679</v>
      </c>
      <c r="I236" s="13"/>
    </row>
    <row r="237" spans="1:9">
      <c r="A237" s="45">
        <f t="shared" ref="A237:A243" si="48">A236+1</f>
        <v>2</v>
      </c>
      <c r="B237" s="170" t="s">
        <v>79</v>
      </c>
      <c r="C237" s="170"/>
      <c r="D237" s="25">
        <v>0</v>
      </c>
      <c r="E237" s="43">
        <f t="shared" ref="E237:E238" si="49">D237</f>
        <v>0</v>
      </c>
      <c r="F237" s="12">
        <f t="shared" ref="F237:F238" si="50">(E237*100)/$D$244</f>
        <v>0</v>
      </c>
      <c r="G237" s="43">
        <v>0.5</v>
      </c>
      <c r="H237" s="7">
        <f t="shared" si="47"/>
        <v>0</v>
      </c>
      <c r="I237" s="13"/>
    </row>
    <row r="238" spans="1:9">
      <c r="A238" s="45">
        <f t="shared" si="48"/>
        <v>3</v>
      </c>
      <c r="B238" s="170" t="s">
        <v>80</v>
      </c>
      <c r="C238" s="170"/>
      <c r="D238" s="25">
        <v>0</v>
      </c>
      <c r="E238" s="43">
        <f t="shared" si="49"/>
        <v>0</v>
      </c>
      <c r="F238" s="12">
        <f t="shared" si="50"/>
        <v>0</v>
      </c>
      <c r="G238" s="43">
        <v>0.8</v>
      </c>
      <c r="H238" s="7">
        <f t="shared" si="47"/>
        <v>0</v>
      </c>
      <c r="I238" s="13"/>
    </row>
    <row r="239" spans="1:9">
      <c r="A239" s="45">
        <f t="shared" si="48"/>
        <v>4</v>
      </c>
      <c r="B239" s="170" t="s">
        <v>81</v>
      </c>
      <c r="C239" s="170"/>
      <c r="D239" s="25">
        <v>0</v>
      </c>
      <c r="E239" s="14"/>
      <c r="F239" s="12">
        <f>(D239*100)/$D$244</f>
        <v>0</v>
      </c>
      <c r="G239" s="43">
        <v>0.9</v>
      </c>
      <c r="H239" s="7">
        <f t="shared" si="47"/>
        <v>0</v>
      </c>
      <c r="I239" s="13"/>
    </row>
    <row r="240" spans="1:9">
      <c r="A240" s="45">
        <f t="shared" si="48"/>
        <v>5</v>
      </c>
      <c r="B240" s="170" t="s">
        <v>82</v>
      </c>
      <c r="C240" s="170"/>
      <c r="D240" s="25">
        <v>0</v>
      </c>
      <c r="E240" s="14"/>
      <c r="F240" s="12">
        <f t="shared" ref="F240:F243" si="51">(D240*100)/$D$244</f>
        <v>0</v>
      </c>
      <c r="G240" s="43">
        <v>1</v>
      </c>
      <c r="H240" s="7">
        <f t="shared" si="47"/>
        <v>0</v>
      </c>
      <c r="I240" s="13"/>
    </row>
    <row r="241" spans="1:9">
      <c r="A241" s="45">
        <f t="shared" si="48"/>
        <v>6</v>
      </c>
      <c r="B241" s="170" t="s">
        <v>66</v>
      </c>
      <c r="C241" s="170"/>
      <c r="D241" s="25">
        <v>0</v>
      </c>
      <c r="E241" s="14"/>
      <c r="F241" s="12">
        <f t="shared" si="51"/>
        <v>0</v>
      </c>
      <c r="G241" s="43">
        <v>0.5</v>
      </c>
      <c r="H241" s="7">
        <f t="shared" si="47"/>
        <v>0</v>
      </c>
      <c r="I241" s="13"/>
    </row>
    <row r="242" spans="1:9">
      <c r="A242" s="45">
        <f t="shared" si="48"/>
        <v>7</v>
      </c>
      <c r="B242" s="170" t="s">
        <v>67</v>
      </c>
      <c r="C242" s="170"/>
      <c r="D242" s="25">
        <v>0</v>
      </c>
      <c r="E242" s="14"/>
      <c r="F242" s="12">
        <f t="shared" si="51"/>
        <v>0</v>
      </c>
      <c r="G242" s="43">
        <v>0.3</v>
      </c>
      <c r="H242" s="7">
        <f t="shared" si="47"/>
        <v>0</v>
      </c>
      <c r="I242" s="13"/>
    </row>
    <row r="243" spans="1:9">
      <c r="A243" s="45">
        <f t="shared" si="48"/>
        <v>8</v>
      </c>
      <c r="B243" s="170" t="s">
        <v>68</v>
      </c>
      <c r="C243" s="170"/>
      <c r="D243" s="25">
        <v>1</v>
      </c>
      <c r="E243" s="14"/>
      <c r="F243" s="12">
        <f t="shared" si="51"/>
        <v>33.333333333333336</v>
      </c>
      <c r="G243" s="43">
        <v>0.6</v>
      </c>
      <c r="H243" s="7">
        <f t="shared" si="47"/>
        <v>20</v>
      </c>
      <c r="I243" s="13"/>
    </row>
    <row r="244" spans="1:9">
      <c r="A244" s="171" t="s">
        <v>83</v>
      </c>
      <c r="B244" s="160"/>
      <c r="C244" s="160"/>
      <c r="D244" s="43">
        <v>3</v>
      </c>
      <c r="E244" s="160" t="s">
        <v>84</v>
      </c>
      <c r="F244" s="160"/>
      <c r="G244" s="160"/>
      <c r="H244" s="7">
        <f>SUM(H236:H243)</f>
        <v>26.666666666666668</v>
      </c>
      <c r="I244" s="8" t="s">
        <v>85</v>
      </c>
    </row>
    <row r="245" spans="1:9" ht="11.25" customHeight="1">
      <c r="A245" s="161" t="s">
        <v>258</v>
      </c>
      <c r="B245" s="162"/>
      <c r="C245" s="162"/>
      <c r="D245" s="162"/>
      <c r="E245" s="162"/>
      <c r="F245" s="162"/>
      <c r="G245" s="163"/>
      <c r="H245" s="7" t="s">
        <v>86</v>
      </c>
      <c r="I245" s="8"/>
    </row>
    <row r="246" spans="1:9">
      <c r="A246" s="164"/>
      <c r="B246" s="165"/>
      <c r="C246" s="165"/>
      <c r="D246" s="165"/>
      <c r="E246" s="165"/>
      <c r="F246" s="165"/>
      <c r="G246" s="166"/>
      <c r="H246" s="7" t="s">
        <v>87</v>
      </c>
      <c r="I246" s="8"/>
    </row>
    <row r="247" spans="1:9" ht="12" thickBot="1">
      <c r="A247" s="167"/>
      <c r="B247" s="168"/>
      <c r="C247" s="168"/>
      <c r="D247" s="168"/>
      <c r="E247" s="168"/>
      <c r="F247" s="168"/>
      <c r="G247" s="169"/>
      <c r="H247" s="15" t="s">
        <v>88</v>
      </c>
      <c r="I247" s="16"/>
    </row>
    <row r="248" spans="1:9" ht="12" thickBot="1"/>
    <row r="249" spans="1:9">
      <c r="A249" s="173" t="s">
        <v>256</v>
      </c>
      <c r="B249" s="174"/>
      <c r="C249" s="174"/>
      <c r="D249" s="174"/>
      <c r="E249" s="174"/>
      <c r="F249" s="174"/>
      <c r="G249" s="174"/>
      <c r="H249" s="174"/>
      <c r="I249" s="175"/>
    </row>
    <row r="250" spans="1:9">
      <c r="A250" s="157" t="s">
        <v>253</v>
      </c>
      <c r="B250" s="158"/>
      <c r="C250" s="158"/>
      <c r="D250" s="158" t="s">
        <v>255</v>
      </c>
      <c r="E250" s="158"/>
      <c r="F250" s="158"/>
      <c r="G250" s="158"/>
      <c r="H250" s="50" t="s">
        <v>261</v>
      </c>
      <c r="I250" s="8" t="s">
        <v>2</v>
      </c>
    </row>
    <row r="251" spans="1:9" ht="11.25" customHeight="1">
      <c r="A251" s="157" t="s">
        <v>254</v>
      </c>
      <c r="B251" s="158"/>
      <c r="C251" s="158"/>
      <c r="D251" s="159" t="s">
        <v>46</v>
      </c>
      <c r="E251" s="159"/>
      <c r="F251" s="159"/>
      <c r="G251" s="159"/>
      <c r="H251" s="9" t="s">
        <v>69</v>
      </c>
      <c r="I251" s="10" t="s">
        <v>69</v>
      </c>
    </row>
    <row r="252" spans="1:9">
      <c r="A252" s="157" t="s">
        <v>260</v>
      </c>
      <c r="B252" s="158"/>
      <c r="C252" s="158"/>
      <c r="D252" s="158" t="s">
        <v>259</v>
      </c>
      <c r="E252" s="158"/>
      <c r="F252" s="158"/>
      <c r="G252" s="158"/>
      <c r="H252" s="25" t="s">
        <v>244</v>
      </c>
      <c r="I252" s="54" t="s">
        <v>245</v>
      </c>
    </row>
    <row r="253" spans="1:9" ht="22.5">
      <c r="A253" s="34" t="s">
        <v>70</v>
      </c>
      <c r="B253" s="172" t="s">
        <v>71</v>
      </c>
      <c r="C253" s="172"/>
      <c r="D253" s="44" t="s">
        <v>72</v>
      </c>
      <c r="E253" s="44" t="s">
        <v>73</v>
      </c>
      <c r="F253" s="44" t="s">
        <v>74</v>
      </c>
      <c r="G253" s="42" t="s">
        <v>75</v>
      </c>
      <c r="H253" s="9" t="s">
        <v>76</v>
      </c>
      <c r="I253" s="11" t="s">
        <v>77</v>
      </c>
    </row>
    <row r="254" spans="1:9">
      <c r="A254" s="45">
        <v>1</v>
      </c>
      <c r="B254" s="170" t="s">
        <v>78</v>
      </c>
      <c r="C254" s="170"/>
      <c r="D254" s="28">
        <v>4</v>
      </c>
      <c r="E254" s="43">
        <f>D254</f>
        <v>4</v>
      </c>
      <c r="F254" s="12">
        <f>(E254*100)/$D$262</f>
        <v>100</v>
      </c>
      <c r="G254" s="43">
        <v>0.2</v>
      </c>
      <c r="H254" s="7">
        <f t="shared" ref="H254:H261" si="52">G254*F254</f>
        <v>20</v>
      </c>
      <c r="I254" s="13"/>
    </row>
    <row r="255" spans="1:9">
      <c r="A255" s="45">
        <f t="shared" ref="A255:A261" si="53">A254+1</f>
        <v>2</v>
      </c>
      <c r="B255" s="170" t="s">
        <v>79</v>
      </c>
      <c r="C255" s="170"/>
      <c r="D255" s="26">
        <v>0</v>
      </c>
      <c r="E255" s="43">
        <f t="shared" ref="E255:E256" si="54">D255</f>
        <v>0</v>
      </c>
      <c r="F255" s="12">
        <f t="shared" ref="F255:F256" si="55">(E255*100)/$D$262</f>
        <v>0</v>
      </c>
      <c r="G255" s="43">
        <v>0.5</v>
      </c>
      <c r="H255" s="7">
        <f t="shared" si="52"/>
        <v>0</v>
      </c>
      <c r="I255" s="13"/>
    </row>
    <row r="256" spans="1:9">
      <c r="A256" s="45">
        <f t="shared" si="53"/>
        <v>3</v>
      </c>
      <c r="B256" s="170" t="s">
        <v>80</v>
      </c>
      <c r="C256" s="170"/>
      <c r="D256" s="26">
        <v>3</v>
      </c>
      <c r="E256" s="43">
        <f t="shared" si="54"/>
        <v>3</v>
      </c>
      <c r="F256" s="12">
        <f t="shared" si="55"/>
        <v>75</v>
      </c>
      <c r="G256" s="43">
        <v>0.8</v>
      </c>
      <c r="H256" s="7">
        <f t="shared" si="52"/>
        <v>60</v>
      </c>
      <c r="I256" s="13"/>
    </row>
    <row r="257" spans="1:9">
      <c r="A257" s="45">
        <f t="shared" si="53"/>
        <v>4</v>
      </c>
      <c r="B257" s="170" t="s">
        <v>81</v>
      </c>
      <c r="C257" s="170"/>
      <c r="D257" s="26">
        <v>0</v>
      </c>
      <c r="E257" s="14"/>
      <c r="F257" s="12">
        <f>(D257*100)/$D$262</f>
        <v>0</v>
      </c>
      <c r="G257" s="43">
        <v>0.9</v>
      </c>
      <c r="H257" s="7">
        <f t="shared" si="52"/>
        <v>0</v>
      </c>
      <c r="I257" s="13"/>
    </row>
    <row r="258" spans="1:9">
      <c r="A258" s="45">
        <f t="shared" si="53"/>
        <v>5</v>
      </c>
      <c r="B258" s="170" t="s">
        <v>82</v>
      </c>
      <c r="C258" s="170"/>
      <c r="D258" s="26">
        <v>0</v>
      </c>
      <c r="E258" s="14"/>
      <c r="F258" s="12">
        <f t="shared" ref="F258:F261" si="56">(D258*100)/$D$262</f>
        <v>0</v>
      </c>
      <c r="G258" s="43">
        <v>1</v>
      </c>
      <c r="H258" s="7">
        <f t="shared" si="52"/>
        <v>0</v>
      </c>
      <c r="I258" s="13"/>
    </row>
    <row r="259" spans="1:9">
      <c r="A259" s="45">
        <f t="shared" si="53"/>
        <v>6</v>
      </c>
      <c r="B259" s="170" t="s">
        <v>66</v>
      </c>
      <c r="C259" s="170"/>
      <c r="D259" s="26">
        <v>0</v>
      </c>
      <c r="E259" s="14"/>
      <c r="F259" s="12">
        <f t="shared" si="56"/>
        <v>0</v>
      </c>
      <c r="G259" s="43">
        <v>0.5</v>
      </c>
      <c r="H259" s="7">
        <f t="shared" si="52"/>
        <v>0</v>
      </c>
      <c r="I259" s="13"/>
    </row>
    <row r="260" spans="1:9">
      <c r="A260" s="45">
        <f t="shared" si="53"/>
        <v>7</v>
      </c>
      <c r="B260" s="170" t="s">
        <v>67</v>
      </c>
      <c r="C260" s="170"/>
      <c r="D260" s="26">
        <v>0</v>
      </c>
      <c r="E260" s="14"/>
      <c r="F260" s="12">
        <f t="shared" si="56"/>
        <v>0</v>
      </c>
      <c r="G260" s="43">
        <v>0.3</v>
      </c>
      <c r="H260" s="7">
        <f t="shared" si="52"/>
        <v>0</v>
      </c>
      <c r="I260" s="13"/>
    </row>
    <row r="261" spans="1:9">
      <c r="A261" s="45">
        <f t="shared" si="53"/>
        <v>8</v>
      </c>
      <c r="B261" s="170" t="s">
        <v>68</v>
      </c>
      <c r="C261" s="170"/>
      <c r="D261" s="26">
        <v>3</v>
      </c>
      <c r="E261" s="14"/>
      <c r="F261" s="12">
        <f t="shared" si="56"/>
        <v>75</v>
      </c>
      <c r="G261" s="43">
        <v>0.6</v>
      </c>
      <c r="H261" s="7">
        <f t="shared" si="52"/>
        <v>45</v>
      </c>
      <c r="I261" s="13"/>
    </row>
    <row r="262" spans="1:9">
      <c r="A262" s="171" t="s">
        <v>83</v>
      </c>
      <c r="B262" s="160"/>
      <c r="C262" s="160"/>
      <c r="D262" s="43">
        <v>4</v>
      </c>
      <c r="E262" s="160" t="s">
        <v>84</v>
      </c>
      <c r="F262" s="160"/>
      <c r="G262" s="160"/>
      <c r="H262" s="20">
        <f>SUM(H254:H261)</f>
        <v>125</v>
      </c>
      <c r="I262" s="8" t="s">
        <v>85</v>
      </c>
    </row>
    <row r="263" spans="1:9" ht="11.25" customHeight="1">
      <c r="A263" s="161" t="s">
        <v>258</v>
      </c>
      <c r="B263" s="162"/>
      <c r="C263" s="162"/>
      <c r="D263" s="162"/>
      <c r="E263" s="162"/>
      <c r="F263" s="162"/>
      <c r="G263" s="163"/>
      <c r="H263" s="7" t="s">
        <v>86</v>
      </c>
      <c r="I263" s="8"/>
    </row>
    <row r="264" spans="1:9">
      <c r="A264" s="164"/>
      <c r="B264" s="165"/>
      <c r="C264" s="165"/>
      <c r="D264" s="165"/>
      <c r="E264" s="165"/>
      <c r="F264" s="165"/>
      <c r="G264" s="166"/>
      <c r="H264" s="7" t="s">
        <v>87</v>
      </c>
      <c r="I264" s="8"/>
    </row>
    <row r="265" spans="1:9" ht="12" thickBot="1">
      <c r="A265" s="167"/>
      <c r="B265" s="168"/>
      <c r="C265" s="168"/>
      <c r="D265" s="168"/>
      <c r="E265" s="168"/>
      <c r="F265" s="168"/>
      <c r="G265" s="169"/>
      <c r="H265" s="15" t="s">
        <v>88</v>
      </c>
      <c r="I265" s="16"/>
    </row>
    <row r="266" spans="1:9" ht="12" thickBot="1"/>
    <row r="267" spans="1:9">
      <c r="A267" s="173" t="s">
        <v>256</v>
      </c>
      <c r="B267" s="174"/>
      <c r="C267" s="174"/>
      <c r="D267" s="174"/>
      <c r="E267" s="174"/>
      <c r="F267" s="174"/>
      <c r="G267" s="174"/>
      <c r="H267" s="174"/>
      <c r="I267" s="175"/>
    </row>
    <row r="268" spans="1:9">
      <c r="A268" s="157" t="s">
        <v>253</v>
      </c>
      <c r="B268" s="158"/>
      <c r="C268" s="158"/>
      <c r="D268" s="158" t="s">
        <v>255</v>
      </c>
      <c r="E268" s="158"/>
      <c r="F268" s="158"/>
      <c r="G268" s="158"/>
      <c r="H268" s="50" t="s">
        <v>261</v>
      </c>
      <c r="I268" s="8" t="s">
        <v>2</v>
      </c>
    </row>
    <row r="269" spans="1:9" ht="11.25" customHeight="1">
      <c r="A269" s="157" t="s">
        <v>254</v>
      </c>
      <c r="B269" s="158"/>
      <c r="C269" s="158"/>
      <c r="D269" s="159" t="s">
        <v>46</v>
      </c>
      <c r="E269" s="159"/>
      <c r="F269" s="159"/>
      <c r="G269" s="159"/>
      <c r="H269" s="9" t="s">
        <v>69</v>
      </c>
      <c r="I269" s="10" t="s">
        <v>69</v>
      </c>
    </row>
    <row r="270" spans="1:9">
      <c r="A270" s="157" t="s">
        <v>260</v>
      </c>
      <c r="B270" s="158"/>
      <c r="C270" s="158"/>
      <c r="D270" s="158" t="s">
        <v>259</v>
      </c>
      <c r="E270" s="158"/>
      <c r="F270" s="158"/>
      <c r="G270" s="158"/>
      <c r="H270" s="27" t="s">
        <v>245</v>
      </c>
      <c r="I270" s="55" t="s">
        <v>246</v>
      </c>
    </row>
    <row r="271" spans="1:9" ht="22.5">
      <c r="A271" s="34" t="s">
        <v>70</v>
      </c>
      <c r="B271" s="172" t="s">
        <v>71</v>
      </c>
      <c r="C271" s="172"/>
      <c r="D271" s="44" t="s">
        <v>72</v>
      </c>
      <c r="E271" s="44" t="s">
        <v>73</v>
      </c>
      <c r="F271" s="44" t="s">
        <v>74</v>
      </c>
      <c r="G271" s="42" t="s">
        <v>75</v>
      </c>
      <c r="H271" s="9" t="s">
        <v>76</v>
      </c>
      <c r="I271" s="11" t="s">
        <v>77</v>
      </c>
    </row>
    <row r="272" spans="1:9">
      <c r="A272" s="45">
        <v>1</v>
      </c>
      <c r="B272" s="170" t="s">
        <v>78</v>
      </c>
      <c r="C272" s="170"/>
      <c r="D272" s="28">
        <v>1</v>
      </c>
      <c r="E272" s="43">
        <f>D272</f>
        <v>1</v>
      </c>
      <c r="F272" s="12">
        <f>(E272*100)/$D$280</f>
        <v>50</v>
      </c>
      <c r="G272" s="43">
        <v>0.2</v>
      </c>
      <c r="H272" s="7">
        <f t="shared" ref="H272:H279" si="57">G272*F272</f>
        <v>10</v>
      </c>
      <c r="I272" s="13"/>
    </row>
    <row r="273" spans="1:9">
      <c r="A273" s="45">
        <f t="shared" ref="A273:A279" si="58">A272+1</f>
        <v>2</v>
      </c>
      <c r="B273" s="170" t="s">
        <v>79</v>
      </c>
      <c r="C273" s="170"/>
      <c r="D273" s="28">
        <v>0</v>
      </c>
      <c r="E273" s="43">
        <f t="shared" ref="E273:E274" si="59">D273</f>
        <v>0</v>
      </c>
      <c r="F273" s="12">
        <f t="shared" ref="F273:F274" si="60">(E273*100)/$D$280</f>
        <v>0</v>
      </c>
      <c r="G273" s="43">
        <v>0.5</v>
      </c>
      <c r="H273" s="7">
        <f t="shared" si="57"/>
        <v>0</v>
      </c>
      <c r="I273" s="13"/>
    </row>
    <row r="274" spans="1:9">
      <c r="A274" s="45">
        <f t="shared" si="58"/>
        <v>3</v>
      </c>
      <c r="B274" s="170" t="s">
        <v>80</v>
      </c>
      <c r="C274" s="170"/>
      <c r="D274" s="28">
        <v>0</v>
      </c>
      <c r="E274" s="43">
        <f t="shared" si="59"/>
        <v>0</v>
      </c>
      <c r="F274" s="12">
        <f t="shared" si="60"/>
        <v>0</v>
      </c>
      <c r="G274" s="43">
        <v>0.8</v>
      </c>
      <c r="H274" s="7">
        <f t="shared" si="57"/>
        <v>0</v>
      </c>
      <c r="I274" s="13"/>
    </row>
    <row r="275" spans="1:9">
      <c r="A275" s="45">
        <f t="shared" si="58"/>
        <v>4</v>
      </c>
      <c r="B275" s="170" t="s">
        <v>81</v>
      </c>
      <c r="C275" s="170"/>
      <c r="D275" s="28">
        <v>0</v>
      </c>
      <c r="E275" s="14"/>
      <c r="F275" s="12">
        <f>(D275*100)/$D$280</f>
        <v>0</v>
      </c>
      <c r="G275" s="43">
        <v>0.9</v>
      </c>
      <c r="H275" s="7">
        <f t="shared" si="57"/>
        <v>0</v>
      </c>
      <c r="I275" s="13"/>
    </row>
    <row r="276" spans="1:9">
      <c r="A276" s="45">
        <f t="shared" si="58"/>
        <v>5</v>
      </c>
      <c r="B276" s="170" t="s">
        <v>82</v>
      </c>
      <c r="C276" s="170"/>
      <c r="D276" s="28">
        <v>0</v>
      </c>
      <c r="E276" s="14"/>
      <c r="F276" s="12">
        <f t="shared" ref="F276:F279" si="61">(D276*100)/$D$280</f>
        <v>0</v>
      </c>
      <c r="G276" s="43">
        <v>1</v>
      </c>
      <c r="H276" s="7">
        <f t="shared" si="57"/>
        <v>0</v>
      </c>
      <c r="I276" s="13"/>
    </row>
    <row r="277" spans="1:9">
      <c r="A277" s="45">
        <f t="shared" si="58"/>
        <v>6</v>
      </c>
      <c r="B277" s="170" t="s">
        <v>66</v>
      </c>
      <c r="C277" s="170"/>
      <c r="D277" s="28">
        <v>0</v>
      </c>
      <c r="E277" s="14"/>
      <c r="F277" s="12">
        <f t="shared" si="61"/>
        <v>0</v>
      </c>
      <c r="G277" s="43">
        <v>0.5</v>
      </c>
      <c r="H277" s="7">
        <f t="shared" si="57"/>
        <v>0</v>
      </c>
      <c r="I277" s="13"/>
    </row>
    <row r="278" spans="1:9">
      <c r="A278" s="45">
        <f t="shared" si="58"/>
        <v>7</v>
      </c>
      <c r="B278" s="170" t="s">
        <v>67</v>
      </c>
      <c r="C278" s="170"/>
      <c r="D278" s="28">
        <v>0</v>
      </c>
      <c r="E278" s="14"/>
      <c r="F278" s="12">
        <f t="shared" si="61"/>
        <v>0</v>
      </c>
      <c r="G278" s="43">
        <v>0.3</v>
      </c>
      <c r="H278" s="7">
        <f t="shared" si="57"/>
        <v>0</v>
      </c>
      <c r="I278" s="13"/>
    </row>
    <row r="279" spans="1:9">
      <c r="A279" s="45">
        <f t="shared" si="58"/>
        <v>8</v>
      </c>
      <c r="B279" s="170" t="s">
        <v>68</v>
      </c>
      <c r="C279" s="170"/>
      <c r="D279" s="28">
        <v>0</v>
      </c>
      <c r="E279" s="14"/>
      <c r="F279" s="12">
        <f t="shared" si="61"/>
        <v>0</v>
      </c>
      <c r="G279" s="43">
        <v>0.6</v>
      </c>
      <c r="H279" s="7">
        <f t="shared" si="57"/>
        <v>0</v>
      </c>
      <c r="I279" s="13"/>
    </row>
    <row r="280" spans="1:9">
      <c r="A280" s="171" t="s">
        <v>83</v>
      </c>
      <c r="B280" s="160"/>
      <c r="C280" s="160"/>
      <c r="D280" s="43">
        <v>2</v>
      </c>
      <c r="E280" s="160" t="s">
        <v>84</v>
      </c>
      <c r="F280" s="160"/>
      <c r="G280" s="160"/>
      <c r="H280" s="7">
        <f>SUM(H272:H279)</f>
        <v>10</v>
      </c>
      <c r="I280" s="8" t="s">
        <v>85</v>
      </c>
    </row>
    <row r="281" spans="1:9" ht="11.25" customHeight="1">
      <c r="A281" s="161" t="s">
        <v>258</v>
      </c>
      <c r="B281" s="162"/>
      <c r="C281" s="162"/>
      <c r="D281" s="162"/>
      <c r="E281" s="162"/>
      <c r="F281" s="162"/>
      <c r="G281" s="163"/>
      <c r="H281" s="7" t="s">
        <v>86</v>
      </c>
      <c r="I281" s="8"/>
    </row>
    <row r="282" spans="1:9">
      <c r="A282" s="164"/>
      <c r="B282" s="165"/>
      <c r="C282" s="165"/>
      <c r="D282" s="165"/>
      <c r="E282" s="165"/>
      <c r="F282" s="165"/>
      <c r="G282" s="166"/>
      <c r="H282" s="7" t="s">
        <v>87</v>
      </c>
      <c r="I282" s="8"/>
    </row>
    <row r="283" spans="1:9" ht="12" thickBot="1">
      <c r="A283" s="167"/>
      <c r="B283" s="168"/>
      <c r="C283" s="168"/>
      <c r="D283" s="168"/>
      <c r="E283" s="168"/>
      <c r="F283" s="168"/>
      <c r="G283" s="169"/>
      <c r="H283" s="15" t="s">
        <v>88</v>
      </c>
      <c r="I283" s="16"/>
    </row>
    <row r="284" spans="1:9" ht="12" thickBot="1"/>
    <row r="285" spans="1:9">
      <c r="A285" s="173" t="s">
        <v>256</v>
      </c>
      <c r="B285" s="174"/>
      <c r="C285" s="174"/>
      <c r="D285" s="174"/>
      <c r="E285" s="174"/>
      <c r="F285" s="174"/>
      <c r="G285" s="174"/>
      <c r="H285" s="174"/>
      <c r="I285" s="175"/>
    </row>
    <row r="286" spans="1:9">
      <c r="A286" s="157" t="s">
        <v>253</v>
      </c>
      <c r="B286" s="158"/>
      <c r="C286" s="158"/>
      <c r="D286" s="158" t="s">
        <v>255</v>
      </c>
      <c r="E286" s="158"/>
      <c r="F286" s="158"/>
      <c r="G286" s="158"/>
      <c r="H286" s="50" t="s">
        <v>261</v>
      </c>
      <c r="I286" s="8" t="s">
        <v>2</v>
      </c>
    </row>
    <row r="287" spans="1:9" ht="11.25" customHeight="1">
      <c r="A287" s="157" t="s">
        <v>254</v>
      </c>
      <c r="B287" s="158"/>
      <c r="C287" s="158"/>
      <c r="D287" s="159" t="s">
        <v>46</v>
      </c>
      <c r="E287" s="159"/>
      <c r="F287" s="159"/>
      <c r="G287" s="159"/>
      <c r="H287" s="9" t="s">
        <v>69</v>
      </c>
      <c r="I287" s="10" t="s">
        <v>69</v>
      </c>
    </row>
    <row r="288" spans="1:9">
      <c r="A288" s="157" t="s">
        <v>260</v>
      </c>
      <c r="B288" s="158"/>
      <c r="C288" s="158"/>
      <c r="D288" s="158" t="s">
        <v>259</v>
      </c>
      <c r="E288" s="158"/>
      <c r="F288" s="158"/>
      <c r="G288" s="158"/>
      <c r="H288" s="27" t="s">
        <v>246</v>
      </c>
      <c r="I288" s="55" t="s">
        <v>247</v>
      </c>
    </row>
    <row r="289" spans="1:9" ht="22.5">
      <c r="A289" s="34" t="s">
        <v>70</v>
      </c>
      <c r="B289" s="172" t="s">
        <v>71</v>
      </c>
      <c r="C289" s="172"/>
      <c r="D289" s="44" t="s">
        <v>72</v>
      </c>
      <c r="E289" s="44" t="s">
        <v>73</v>
      </c>
      <c r="F289" s="44" t="s">
        <v>74</v>
      </c>
      <c r="G289" s="42" t="s">
        <v>75</v>
      </c>
      <c r="H289" s="9" t="s">
        <v>76</v>
      </c>
      <c r="I289" s="11" t="s">
        <v>77</v>
      </c>
    </row>
    <row r="290" spans="1:9">
      <c r="A290" s="45">
        <v>1</v>
      </c>
      <c r="B290" s="170" t="s">
        <v>78</v>
      </c>
      <c r="C290" s="170"/>
      <c r="D290" s="28">
        <v>1</v>
      </c>
      <c r="E290" s="43">
        <f>D290</f>
        <v>1</v>
      </c>
      <c r="F290" s="12">
        <f>(E290*100)/$D$298</f>
        <v>33.333333333333336</v>
      </c>
      <c r="G290" s="43">
        <v>0.2</v>
      </c>
      <c r="H290" s="7">
        <f t="shared" ref="H290:H297" si="62">G290*F290</f>
        <v>6.6666666666666679</v>
      </c>
      <c r="I290" s="13"/>
    </row>
    <row r="291" spans="1:9">
      <c r="A291" s="45">
        <f t="shared" ref="A291:A297" si="63">A290+1</f>
        <v>2</v>
      </c>
      <c r="B291" s="170" t="s">
        <v>79</v>
      </c>
      <c r="C291" s="170"/>
      <c r="D291" s="28">
        <v>0</v>
      </c>
      <c r="E291" s="43">
        <f t="shared" ref="E291:E292" si="64">D291</f>
        <v>0</v>
      </c>
      <c r="F291" s="12">
        <f>(E291*100)/$D$298</f>
        <v>0</v>
      </c>
      <c r="G291" s="43">
        <v>0.5</v>
      </c>
      <c r="H291" s="7">
        <f t="shared" si="62"/>
        <v>0</v>
      </c>
      <c r="I291" s="13"/>
    </row>
    <row r="292" spans="1:9">
      <c r="A292" s="45">
        <f t="shared" si="63"/>
        <v>3</v>
      </c>
      <c r="B292" s="170" t="s">
        <v>80</v>
      </c>
      <c r="C292" s="170"/>
      <c r="D292" s="28">
        <v>2</v>
      </c>
      <c r="E292" s="43">
        <f t="shared" si="64"/>
        <v>2</v>
      </c>
      <c r="F292" s="12">
        <f>(E292*100)/$D$298</f>
        <v>66.666666666666671</v>
      </c>
      <c r="G292" s="43">
        <v>0.8</v>
      </c>
      <c r="H292" s="7">
        <f t="shared" si="62"/>
        <v>53.333333333333343</v>
      </c>
      <c r="I292" s="13"/>
    </row>
    <row r="293" spans="1:9">
      <c r="A293" s="45">
        <f t="shared" si="63"/>
        <v>4</v>
      </c>
      <c r="B293" s="170" t="s">
        <v>81</v>
      </c>
      <c r="C293" s="170"/>
      <c r="D293" s="28">
        <v>0</v>
      </c>
      <c r="E293" s="14"/>
      <c r="F293" s="12">
        <f>(D293*100)/$D$298</f>
        <v>0</v>
      </c>
      <c r="G293" s="43">
        <v>0.9</v>
      </c>
      <c r="H293" s="7">
        <f t="shared" si="62"/>
        <v>0</v>
      </c>
      <c r="I293" s="13"/>
    </row>
    <row r="294" spans="1:9">
      <c r="A294" s="45">
        <f t="shared" si="63"/>
        <v>5</v>
      </c>
      <c r="B294" s="170" t="s">
        <v>82</v>
      </c>
      <c r="C294" s="170"/>
      <c r="D294" s="28">
        <v>0</v>
      </c>
      <c r="E294" s="14"/>
      <c r="F294" s="12">
        <f t="shared" ref="F294:F297" si="65">(D294*100)/$D$298</f>
        <v>0</v>
      </c>
      <c r="G294" s="43">
        <v>1</v>
      </c>
      <c r="H294" s="7">
        <f t="shared" si="62"/>
        <v>0</v>
      </c>
      <c r="I294" s="13"/>
    </row>
    <row r="295" spans="1:9">
      <c r="A295" s="45">
        <f t="shared" si="63"/>
        <v>6</v>
      </c>
      <c r="B295" s="170" t="s">
        <v>66</v>
      </c>
      <c r="C295" s="170"/>
      <c r="D295" s="28">
        <v>0</v>
      </c>
      <c r="E295" s="14"/>
      <c r="F295" s="12">
        <f t="shared" si="65"/>
        <v>0</v>
      </c>
      <c r="G295" s="43">
        <v>0.5</v>
      </c>
      <c r="H295" s="7">
        <f t="shared" si="62"/>
        <v>0</v>
      </c>
      <c r="I295" s="13"/>
    </row>
    <row r="296" spans="1:9">
      <c r="A296" s="45">
        <f t="shared" si="63"/>
        <v>7</v>
      </c>
      <c r="B296" s="170" t="s">
        <v>67</v>
      </c>
      <c r="C296" s="170"/>
      <c r="D296" s="28">
        <v>0</v>
      </c>
      <c r="E296" s="14"/>
      <c r="F296" s="12">
        <f t="shared" si="65"/>
        <v>0</v>
      </c>
      <c r="G296" s="43">
        <v>0.3</v>
      </c>
      <c r="H296" s="7">
        <f t="shared" si="62"/>
        <v>0</v>
      </c>
      <c r="I296" s="13"/>
    </row>
    <row r="297" spans="1:9">
      <c r="A297" s="45">
        <f t="shared" si="63"/>
        <v>8</v>
      </c>
      <c r="B297" s="170" t="s">
        <v>68</v>
      </c>
      <c r="C297" s="170"/>
      <c r="D297" s="28">
        <v>2</v>
      </c>
      <c r="E297" s="14"/>
      <c r="F297" s="12">
        <f t="shared" si="65"/>
        <v>66.666666666666671</v>
      </c>
      <c r="G297" s="43">
        <v>0.6</v>
      </c>
      <c r="H297" s="7">
        <f t="shared" si="62"/>
        <v>40</v>
      </c>
      <c r="I297" s="13"/>
    </row>
    <row r="298" spans="1:9">
      <c r="A298" s="171" t="s">
        <v>83</v>
      </c>
      <c r="B298" s="160"/>
      <c r="C298" s="160"/>
      <c r="D298" s="43">
        <v>3</v>
      </c>
      <c r="E298" s="160" t="s">
        <v>84</v>
      </c>
      <c r="F298" s="160"/>
      <c r="G298" s="160"/>
      <c r="H298" s="7">
        <f>SUM(H290:H297)</f>
        <v>100.00000000000001</v>
      </c>
      <c r="I298" s="8" t="s">
        <v>85</v>
      </c>
    </row>
    <row r="299" spans="1:9" ht="11.25" customHeight="1">
      <c r="A299" s="161" t="s">
        <v>258</v>
      </c>
      <c r="B299" s="162"/>
      <c r="C299" s="162"/>
      <c r="D299" s="162"/>
      <c r="E299" s="162"/>
      <c r="F299" s="162"/>
      <c r="G299" s="163"/>
      <c r="H299" s="7" t="s">
        <v>86</v>
      </c>
      <c r="I299" s="8"/>
    </row>
    <row r="300" spans="1:9">
      <c r="A300" s="164"/>
      <c r="B300" s="165"/>
      <c r="C300" s="165"/>
      <c r="D300" s="165"/>
      <c r="E300" s="165"/>
      <c r="F300" s="165"/>
      <c r="G300" s="166"/>
      <c r="H300" s="7" t="s">
        <v>87</v>
      </c>
      <c r="I300" s="8"/>
    </row>
    <row r="301" spans="1:9" ht="12" thickBot="1">
      <c r="A301" s="167"/>
      <c r="B301" s="168"/>
      <c r="C301" s="168"/>
      <c r="D301" s="168"/>
      <c r="E301" s="168"/>
      <c r="F301" s="168"/>
      <c r="G301" s="169"/>
      <c r="H301" s="15" t="s">
        <v>88</v>
      </c>
      <c r="I301" s="16"/>
    </row>
    <row r="302" spans="1:9" ht="12" thickBot="1"/>
    <row r="303" spans="1:9">
      <c r="A303" s="173" t="s">
        <v>256</v>
      </c>
      <c r="B303" s="174"/>
      <c r="C303" s="174"/>
      <c r="D303" s="174"/>
      <c r="E303" s="174"/>
      <c r="F303" s="174"/>
      <c r="G303" s="174"/>
      <c r="H303" s="174"/>
      <c r="I303" s="175"/>
    </row>
    <row r="304" spans="1:9">
      <c r="A304" s="157" t="s">
        <v>253</v>
      </c>
      <c r="B304" s="158"/>
      <c r="C304" s="158"/>
      <c r="D304" s="158" t="s">
        <v>255</v>
      </c>
      <c r="E304" s="158"/>
      <c r="F304" s="158"/>
      <c r="G304" s="158"/>
      <c r="H304" s="50" t="s">
        <v>261</v>
      </c>
      <c r="I304" s="8" t="s">
        <v>2</v>
      </c>
    </row>
    <row r="305" spans="1:9" ht="11.25" customHeight="1">
      <c r="A305" s="157" t="s">
        <v>254</v>
      </c>
      <c r="B305" s="158"/>
      <c r="C305" s="158"/>
      <c r="D305" s="159" t="s">
        <v>46</v>
      </c>
      <c r="E305" s="159"/>
      <c r="F305" s="159"/>
      <c r="G305" s="159"/>
      <c r="H305" s="9" t="s">
        <v>69</v>
      </c>
      <c r="I305" s="10" t="s">
        <v>69</v>
      </c>
    </row>
    <row r="306" spans="1:9">
      <c r="A306" s="157" t="s">
        <v>260</v>
      </c>
      <c r="B306" s="158"/>
      <c r="C306" s="158"/>
      <c r="D306" s="158" t="s">
        <v>259</v>
      </c>
      <c r="E306" s="158"/>
      <c r="F306" s="158"/>
      <c r="G306" s="158"/>
      <c r="H306" s="27" t="s">
        <v>247</v>
      </c>
      <c r="I306" s="55" t="s">
        <v>248</v>
      </c>
    </row>
    <row r="307" spans="1:9" ht="22.5">
      <c r="A307" s="34" t="s">
        <v>70</v>
      </c>
      <c r="B307" s="172" t="s">
        <v>71</v>
      </c>
      <c r="C307" s="172"/>
      <c r="D307" s="44" t="s">
        <v>72</v>
      </c>
      <c r="E307" s="44" t="s">
        <v>73</v>
      </c>
      <c r="F307" s="44" t="s">
        <v>74</v>
      </c>
      <c r="G307" s="42" t="s">
        <v>75</v>
      </c>
      <c r="H307" s="9" t="s">
        <v>76</v>
      </c>
      <c r="I307" s="11" t="s">
        <v>77</v>
      </c>
    </row>
    <row r="308" spans="1:9">
      <c r="A308" s="45">
        <v>1</v>
      </c>
      <c r="B308" s="170" t="s">
        <v>78</v>
      </c>
      <c r="C308" s="170"/>
      <c r="D308" s="28">
        <v>5</v>
      </c>
      <c r="E308" s="43">
        <f>D308</f>
        <v>5</v>
      </c>
      <c r="F308" s="12">
        <f>(E308*100)/$D$316</f>
        <v>71.428571428571431</v>
      </c>
      <c r="G308" s="43">
        <v>0.2</v>
      </c>
      <c r="H308" s="7">
        <f>G308*F308</f>
        <v>14.285714285714286</v>
      </c>
      <c r="I308" s="13"/>
    </row>
    <row r="309" spans="1:9">
      <c r="A309" s="45">
        <f t="shared" ref="A309:A315" si="66">A308+1</f>
        <v>2</v>
      </c>
      <c r="B309" s="170" t="s">
        <v>79</v>
      </c>
      <c r="C309" s="170"/>
      <c r="D309" s="28">
        <v>0</v>
      </c>
      <c r="E309" s="43">
        <f t="shared" ref="E309:E310" si="67">D309</f>
        <v>0</v>
      </c>
      <c r="F309" s="12">
        <f t="shared" ref="F309:F310" si="68">(E309*100)/$D$316</f>
        <v>0</v>
      </c>
      <c r="G309" s="43">
        <v>0.5</v>
      </c>
      <c r="H309" s="7">
        <f t="shared" ref="H309:H314" si="69">G309*F309</f>
        <v>0</v>
      </c>
      <c r="I309" s="13"/>
    </row>
    <row r="310" spans="1:9">
      <c r="A310" s="45">
        <f t="shared" si="66"/>
        <v>3</v>
      </c>
      <c r="B310" s="170" t="s">
        <v>80</v>
      </c>
      <c r="C310" s="170"/>
      <c r="D310" s="28">
        <v>4</v>
      </c>
      <c r="E310" s="43">
        <f t="shared" si="67"/>
        <v>4</v>
      </c>
      <c r="F310" s="12">
        <f t="shared" si="68"/>
        <v>57.142857142857146</v>
      </c>
      <c r="G310" s="43">
        <v>0.8</v>
      </c>
      <c r="H310" s="7">
        <f t="shared" si="69"/>
        <v>45.714285714285722</v>
      </c>
      <c r="I310" s="13"/>
    </row>
    <row r="311" spans="1:9">
      <c r="A311" s="45">
        <f t="shared" si="66"/>
        <v>4</v>
      </c>
      <c r="B311" s="170" t="s">
        <v>81</v>
      </c>
      <c r="C311" s="170"/>
      <c r="D311" s="28">
        <v>0</v>
      </c>
      <c r="E311" s="14"/>
      <c r="F311" s="12">
        <f>(D311*100)/$D$316</f>
        <v>0</v>
      </c>
      <c r="G311" s="43">
        <v>0.9</v>
      </c>
      <c r="H311" s="7">
        <f t="shared" si="69"/>
        <v>0</v>
      </c>
      <c r="I311" s="13"/>
    </row>
    <row r="312" spans="1:9">
      <c r="A312" s="45">
        <f t="shared" si="66"/>
        <v>5</v>
      </c>
      <c r="B312" s="170" t="s">
        <v>82</v>
      </c>
      <c r="C312" s="170"/>
      <c r="D312" s="28">
        <v>0</v>
      </c>
      <c r="E312" s="14"/>
      <c r="F312" s="12">
        <f t="shared" ref="F312:F315" si="70">(D312*100)/$D$316</f>
        <v>0</v>
      </c>
      <c r="G312" s="43">
        <v>1</v>
      </c>
      <c r="H312" s="7">
        <f t="shared" si="69"/>
        <v>0</v>
      </c>
      <c r="I312" s="13"/>
    </row>
    <row r="313" spans="1:9">
      <c r="A313" s="45">
        <f t="shared" si="66"/>
        <v>6</v>
      </c>
      <c r="B313" s="170" t="s">
        <v>66</v>
      </c>
      <c r="C313" s="170"/>
      <c r="D313" s="28">
        <v>0</v>
      </c>
      <c r="E313" s="14"/>
      <c r="F313" s="12">
        <f t="shared" si="70"/>
        <v>0</v>
      </c>
      <c r="G313" s="43">
        <v>0.5</v>
      </c>
      <c r="H313" s="7">
        <f t="shared" si="69"/>
        <v>0</v>
      </c>
      <c r="I313" s="13"/>
    </row>
    <row r="314" spans="1:9">
      <c r="A314" s="45">
        <f t="shared" si="66"/>
        <v>7</v>
      </c>
      <c r="B314" s="170" t="s">
        <v>67</v>
      </c>
      <c r="C314" s="170"/>
      <c r="D314" s="28">
        <v>0</v>
      </c>
      <c r="E314" s="14"/>
      <c r="F314" s="12">
        <f t="shared" si="70"/>
        <v>0</v>
      </c>
      <c r="G314" s="43">
        <v>0.3</v>
      </c>
      <c r="H314" s="7">
        <f t="shared" si="69"/>
        <v>0</v>
      </c>
      <c r="I314" s="13"/>
    </row>
    <row r="315" spans="1:9">
      <c r="A315" s="45">
        <f t="shared" si="66"/>
        <v>8</v>
      </c>
      <c r="B315" s="170" t="s">
        <v>68</v>
      </c>
      <c r="C315" s="170"/>
      <c r="D315" s="28">
        <v>2</v>
      </c>
      <c r="E315" s="14"/>
      <c r="F315" s="12">
        <f t="shared" si="70"/>
        <v>28.571428571428573</v>
      </c>
      <c r="G315" s="43">
        <v>0.6</v>
      </c>
      <c r="H315" s="7">
        <f>G315*F315</f>
        <v>17.142857142857142</v>
      </c>
      <c r="I315" s="13"/>
    </row>
    <row r="316" spans="1:9">
      <c r="A316" s="171" t="s">
        <v>83</v>
      </c>
      <c r="B316" s="160"/>
      <c r="C316" s="160"/>
      <c r="D316" s="43">
        <v>7</v>
      </c>
      <c r="E316" s="160" t="s">
        <v>84</v>
      </c>
      <c r="F316" s="160"/>
      <c r="G316" s="160"/>
      <c r="H316" s="7">
        <f>SUM(H308:H315)</f>
        <v>77.142857142857153</v>
      </c>
      <c r="I316" s="8" t="s">
        <v>85</v>
      </c>
    </row>
    <row r="317" spans="1:9" ht="11.25" customHeight="1">
      <c r="A317" s="161" t="s">
        <v>258</v>
      </c>
      <c r="B317" s="162"/>
      <c r="C317" s="162"/>
      <c r="D317" s="162"/>
      <c r="E317" s="162"/>
      <c r="F317" s="162"/>
      <c r="G317" s="163"/>
      <c r="H317" s="7" t="s">
        <v>86</v>
      </c>
      <c r="I317" s="8"/>
    </row>
    <row r="318" spans="1:9">
      <c r="A318" s="164"/>
      <c r="B318" s="165"/>
      <c r="C318" s="165"/>
      <c r="D318" s="165"/>
      <c r="E318" s="165"/>
      <c r="F318" s="165"/>
      <c r="G318" s="166"/>
      <c r="H318" s="7" t="s">
        <v>87</v>
      </c>
      <c r="I318" s="8"/>
    </row>
    <row r="319" spans="1:9" ht="12" thickBot="1">
      <c r="A319" s="167"/>
      <c r="B319" s="168"/>
      <c r="C319" s="168"/>
      <c r="D319" s="168"/>
      <c r="E319" s="168"/>
      <c r="F319" s="168"/>
      <c r="G319" s="169"/>
      <c r="H319" s="15" t="s">
        <v>88</v>
      </c>
      <c r="I319" s="16"/>
    </row>
    <row r="320" spans="1:9" ht="12" thickBot="1"/>
    <row r="321" spans="1:9">
      <c r="A321" s="173" t="s">
        <v>256</v>
      </c>
      <c r="B321" s="174"/>
      <c r="C321" s="174"/>
      <c r="D321" s="174"/>
      <c r="E321" s="174"/>
      <c r="F321" s="174"/>
      <c r="G321" s="174"/>
      <c r="H321" s="174"/>
      <c r="I321" s="175"/>
    </row>
    <row r="322" spans="1:9">
      <c r="A322" s="157" t="s">
        <v>253</v>
      </c>
      <c r="B322" s="158"/>
      <c r="C322" s="158"/>
      <c r="D322" s="158" t="s">
        <v>255</v>
      </c>
      <c r="E322" s="158"/>
      <c r="F322" s="158"/>
      <c r="G322" s="158"/>
      <c r="H322" s="50" t="s">
        <v>261</v>
      </c>
      <c r="I322" s="8" t="s">
        <v>2</v>
      </c>
    </row>
    <row r="323" spans="1:9" ht="11.25" customHeight="1">
      <c r="A323" s="157" t="s">
        <v>254</v>
      </c>
      <c r="B323" s="158"/>
      <c r="C323" s="158"/>
      <c r="D323" s="159" t="s">
        <v>46</v>
      </c>
      <c r="E323" s="159"/>
      <c r="F323" s="159"/>
      <c r="G323" s="159"/>
      <c r="H323" s="9" t="s">
        <v>69</v>
      </c>
      <c r="I323" s="10" t="s">
        <v>69</v>
      </c>
    </row>
    <row r="324" spans="1:9">
      <c r="A324" s="157" t="s">
        <v>260</v>
      </c>
      <c r="B324" s="158"/>
      <c r="C324" s="158"/>
      <c r="D324" s="158" t="s">
        <v>259</v>
      </c>
      <c r="E324" s="158"/>
      <c r="F324" s="158"/>
      <c r="G324" s="158"/>
      <c r="H324" s="27" t="s">
        <v>248</v>
      </c>
      <c r="I324" s="55" t="s">
        <v>249</v>
      </c>
    </row>
    <row r="325" spans="1:9" ht="22.5">
      <c r="A325" s="34" t="s">
        <v>70</v>
      </c>
      <c r="B325" s="172" t="s">
        <v>71</v>
      </c>
      <c r="C325" s="172"/>
      <c r="D325" s="44" t="s">
        <v>72</v>
      </c>
      <c r="E325" s="44" t="s">
        <v>73</v>
      </c>
      <c r="F325" s="44" t="s">
        <v>74</v>
      </c>
      <c r="G325" s="42" t="s">
        <v>75</v>
      </c>
      <c r="H325" s="9" t="s">
        <v>76</v>
      </c>
      <c r="I325" s="11" t="s">
        <v>77</v>
      </c>
    </row>
    <row r="326" spans="1:9">
      <c r="A326" s="45">
        <v>1</v>
      </c>
      <c r="B326" s="170" t="s">
        <v>78</v>
      </c>
      <c r="C326" s="170"/>
      <c r="D326" s="30">
        <v>3</v>
      </c>
      <c r="E326" s="43">
        <f>D326</f>
        <v>3</v>
      </c>
      <c r="F326" s="12">
        <f>(E326*100)/$D$334</f>
        <v>60</v>
      </c>
      <c r="G326" s="43">
        <v>0.2</v>
      </c>
      <c r="H326" s="7">
        <f t="shared" ref="H326:H333" si="71">G326*F326</f>
        <v>12</v>
      </c>
      <c r="I326" s="13"/>
    </row>
    <row r="327" spans="1:9">
      <c r="A327" s="45">
        <f t="shared" ref="A327:A333" si="72">A326+1</f>
        <v>2</v>
      </c>
      <c r="B327" s="170" t="s">
        <v>79</v>
      </c>
      <c r="C327" s="170"/>
      <c r="D327" s="28">
        <v>0</v>
      </c>
      <c r="E327" s="43">
        <f t="shared" ref="E327:E328" si="73">D327</f>
        <v>0</v>
      </c>
      <c r="F327" s="12">
        <f t="shared" ref="F327:F328" si="74">(E327*100)/$D$334</f>
        <v>0</v>
      </c>
      <c r="G327" s="43">
        <v>0.5</v>
      </c>
      <c r="H327" s="7">
        <f t="shared" si="71"/>
        <v>0</v>
      </c>
      <c r="I327" s="13"/>
    </row>
    <row r="328" spans="1:9">
      <c r="A328" s="45">
        <f t="shared" si="72"/>
        <v>3</v>
      </c>
      <c r="B328" s="170" t="s">
        <v>80</v>
      </c>
      <c r="C328" s="170"/>
      <c r="D328" s="28">
        <v>3</v>
      </c>
      <c r="E328" s="43">
        <f t="shared" si="73"/>
        <v>3</v>
      </c>
      <c r="F328" s="12">
        <f t="shared" si="74"/>
        <v>60</v>
      </c>
      <c r="G328" s="43">
        <v>0.8</v>
      </c>
      <c r="H328" s="7">
        <f t="shared" si="71"/>
        <v>48</v>
      </c>
      <c r="I328" s="13"/>
    </row>
    <row r="329" spans="1:9">
      <c r="A329" s="45">
        <f t="shared" si="72"/>
        <v>4</v>
      </c>
      <c r="B329" s="170" t="s">
        <v>81</v>
      </c>
      <c r="C329" s="170"/>
      <c r="D329" s="28">
        <v>0</v>
      </c>
      <c r="E329" s="14"/>
      <c r="F329" s="12">
        <f>(D329*100)/$D$334</f>
        <v>0</v>
      </c>
      <c r="G329" s="43">
        <v>0.9</v>
      </c>
      <c r="H329" s="7">
        <f t="shared" si="71"/>
        <v>0</v>
      </c>
      <c r="I329" s="13"/>
    </row>
    <row r="330" spans="1:9">
      <c r="A330" s="45">
        <f t="shared" si="72"/>
        <v>5</v>
      </c>
      <c r="B330" s="170" t="s">
        <v>82</v>
      </c>
      <c r="C330" s="170"/>
      <c r="D330" s="28">
        <v>0</v>
      </c>
      <c r="E330" s="14"/>
      <c r="F330" s="12">
        <f t="shared" ref="F330:F333" si="75">(D330*100)/$D$334</f>
        <v>0</v>
      </c>
      <c r="G330" s="43">
        <v>1</v>
      </c>
      <c r="H330" s="7">
        <f t="shared" si="71"/>
        <v>0</v>
      </c>
      <c r="I330" s="13"/>
    </row>
    <row r="331" spans="1:9">
      <c r="A331" s="45">
        <f t="shared" si="72"/>
        <v>6</v>
      </c>
      <c r="B331" s="170" t="s">
        <v>66</v>
      </c>
      <c r="C331" s="170"/>
      <c r="D331" s="28">
        <v>0</v>
      </c>
      <c r="E331" s="14"/>
      <c r="F331" s="12">
        <f t="shared" si="75"/>
        <v>0</v>
      </c>
      <c r="G331" s="43">
        <v>0.5</v>
      </c>
      <c r="H331" s="7">
        <f t="shared" si="71"/>
        <v>0</v>
      </c>
      <c r="I331" s="13"/>
    </row>
    <row r="332" spans="1:9">
      <c r="A332" s="45">
        <f t="shared" si="72"/>
        <v>7</v>
      </c>
      <c r="B332" s="170" t="s">
        <v>67</v>
      </c>
      <c r="C332" s="170"/>
      <c r="D332" s="28">
        <v>0</v>
      </c>
      <c r="E332" s="14"/>
      <c r="F332" s="12">
        <f t="shared" si="75"/>
        <v>0</v>
      </c>
      <c r="G332" s="43">
        <v>0.3</v>
      </c>
      <c r="H332" s="7">
        <f t="shared" si="71"/>
        <v>0</v>
      </c>
      <c r="I332" s="13"/>
    </row>
    <row r="333" spans="1:9">
      <c r="A333" s="45">
        <f t="shared" si="72"/>
        <v>8</v>
      </c>
      <c r="B333" s="170" t="s">
        <v>68</v>
      </c>
      <c r="C333" s="170"/>
      <c r="D333" s="28">
        <v>2</v>
      </c>
      <c r="E333" s="14"/>
      <c r="F333" s="12">
        <f t="shared" si="75"/>
        <v>40</v>
      </c>
      <c r="G333" s="43">
        <v>0.6</v>
      </c>
      <c r="H333" s="7">
        <f t="shared" si="71"/>
        <v>24</v>
      </c>
      <c r="I333" s="13"/>
    </row>
    <row r="334" spans="1:9">
      <c r="A334" s="171" t="s">
        <v>83</v>
      </c>
      <c r="B334" s="160"/>
      <c r="C334" s="160"/>
      <c r="D334" s="43">
        <v>5</v>
      </c>
      <c r="E334" s="160" t="s">
        <v>84</v>
      </c>
      <c r="F334" s="160"/>
      <c r="G334" s="160"/>
      <c r="H334" s="7">
        <f>SUM(H326:H333)</f>
        <v>84</v>
      </c>
      <c r="I334" s="8" t="s">
        <v>85</v>
      </c>
    </row>
    <row r="335" spans="1:9" ht="11.25" customHeight="1">
      <c r="A335" s="161" t="s">
        <v>258</v>
      </c>
      <c r="B335" s="162"/>
      <c r="C335" s="162"/>
      <c r="D335" s="162"/>
      <c r="E335" s="162"/>
      <c r="F335" s="162"/>
      <c r="G335" s="163"/>
      <c r="H335" s="7" t="s">
        <v>86</v>
      </c>
      <c r="I335" s="8"/>
    </row>
    <row r="336" spans="1:9">
      <c r="A336" s="164"/>
      <c r="B336" s="165"/>
      <c r="C336" s="165"/>
      <c r="D336" s="165"/>
      <c r="E336" s="165"/>
      <c r="F336" s="165"/>
      <c r="G336" s="166"/>
      <c r="H336" s="7" t="s">
        <v>87</v>
      </c>
      <c r="I336" s="8"/>
    </row>
    <row r="337" spans="1:9" ht="12" thickBot="1">
      <c r="A337" s="167"/>
      <c r="B337" s="168"/>
      <c r="C337" s="168"/>
      <c r="D337" s="168"/>
      <c r="E337" s="168"/>
      <c r="F337" s="168"/>
      <c r="G337" s="169"/>
      <c r="H337" s="15" t="s">
        <v>88</v>
      </c>
      <c r="I337" s="16"/>
    </row>
  </sheetData>
  <mergeCells count="293">
    <mergeCell ref="B73:C73"/>
    <mergeCell ref="B74:C74"/>
    <mergeCell ref="B75:C75"/>
    <mergeCell ref="B76:C76"/>
    <mergeCell ref="B77:C77"/>
    <mergeCell ref="B78:C78"/>
    <mergeCell ref="A1:B1"/>
    <mergeCell ref="A69:I69"/>
    <mergeCell ref="A51:A52"/>
    <mergeCell ref="F51:F52"/>
    <mergeCell ref="G51:G52"/>
    <mergeCell ref="B51:E51"/>
    <mergeCell ref="B52:C52"/>
    <mergeCell ref="D52:E52"/>
    <mergeCell ref="A70:C70"/>
    <mergeCell ref="D70:G70"/>
    <mergeCell ref="A71:C71"/>
    <mergeCell ref="D71:G71"/>
    <mergeCell ref="A72:C72"/>
    <mergeCell ref="D72:G72"/>
    <mergeCell ref="I51:P51"/>
    <mergeCell ref="A87:I87"/>
    <mergeCell ref="A88:C88"/>
    <mergeCell ref="D88:G88"/>
    <mergeCell ref="A89:C89"/>
    <mergeCell ref="D89:G89"/>
    <mergeCell ref="A90:C90"/>
    <mergeCell ref="D90:G90"/>
    <mergeCell ref="B79:C79"/>
    <mergeCell ref="B80:C80"/>
    <mergeCell ref="B81:C81"/>
    <mergeCell ref="A82:C82"/>
    <mergeCell ref="E82:G82"/>
    <mergeCell ref="A83:G85"/>
    <mergeCell ref="A107:C107"/>
    <mergeCell ref="D107:G107"/>
    <mergeCell ref="A108:C108"/>
    <mergeCell ref="D108:G108"/>
    <mergeCell ref="B91:C91"/>
    <mergeCell ref="B92:C92"/>
    <mergeCell ref="B93:C93"/>
    <mergeCell ref="B94:C94"/>
    <mergeCell ref="B95:C95"/>
    <mergeCell ref="B96:C96"/>
    <mergeCell ref="A105:I105"/>
    <mergeCell ref="B97:C97"/>
    <mergeCell ref="B98:C98"/>
    <mergeCell ref="B99:C99"/>
    <mergeCell ref="A100:C100"/>
    <mergeCell ref="E100:G100"/>
    <mergeCell ref="A101:G103"/>
    <mergeCell ref="A106:C106"/>
    <mergeCell ref="D106:G106"/>
    <mergeCell ref="B115:C115"/>
    <mergeCell ref="B116:C116"/>
    <mergeCell ref="B117:C117"/>
    <mergeCell ref="A118:C118"/>
    <mergeCell ref="E118:G118"/>
    <mergeCell ref="A119:G121"/>
    <mergeCell ref="B109:C109"/>
    <mergeCell ref="B110:C110"/>
    <mergeCell ref="B111:C111"/>
    <mergeCell ref="B112:C112"/>
    <mergeCell ref="B113:C113"/>
    <mergeCell ref="B114:C114"/>
    <mergeCell ref="B127:C127"/>
    <mergeCell ref="B128:C128"/>
    <mergeCell ref="B129:C129"/>
    <mergeCell ref="B130:C130"/>
    <mergeCell ref="B131:C131"/>
    <mergeCell ref="B132:C132"/>
    <mergeCell ref="A123:I123"/>
    <mergeCell ref="A124:C124"/>
    <mergeCell ref="D124:G124"/>
    <mergeCell ref="A125:C125"/>
    <mergeCell ref="D125:G125"/>
    <mergeCell ref="A126:C126"/>
    <mergeCell ref="D126:G126"/>
    <mergeCell ref="B145:C145"/>
    <mergeCell ref="B146:C146"/>
    <mergeCell ref="B147:C147"/>
    <mergeCell ref="B148:C148"/>
    <mergeCell ref="B149:C149"/>
    <mergeCell ref="B150:C150"/>
    <mergeCell ref="A141:I141"/>
    <mergeCell ref="B133:C133"/>
    <mergeCell ref="B134:C134"/>
    <mergeCell ref="B135:C135"/>
    <mergeCell ref="A136:C136"/>
    <mergeCell ref="E136:G136"/>
    <mergeCell ref="A137:G139"/>
    <mergeCell ref="A142:C142"/>
    <mergeCell ref="D142:G142"/>
    <mergeCell ref="A143:C143"/>
    <mergeCell ref="D143:G143"/>
    <mergeCell ref="A144:C144"/>
    <mergeCell ref="D144:G144"/>
    <mergeCell ref="A159:I159"/>
    <mergeCell ref="A160:C160"/>
    <mergeCell ref="D160:G160"/>
    <mergeCell ref="A161:C161"/>
    <mergeCell ref="D161:G161"/>
    <mergeCell ref="A162:C162"/>
    <mergeCell ref="D162:G162"/>
    <mergeCell ref="B151:C151"/>
    <mergeCell ref="B152:C152"/>
    <mergeCell ref="B153:C153"/>
    <mergeCell ref="A154:C154"/>
    <mergeCell ref="E154:G154"/>
    <mergeCell ref="A155:G157"/>
    <mergeCell ref="A179:C179"/>
    <mergeCell ref="D179:G179"/>
    <mergeCell ref="A180:C180"/>
    <mergeCell ref="D180:G180"/>
    <mergeCell ref="B163:C163"/>
    <mergeCell ref="B164:C164"/>
    <mergeCell ref="B165:C165"/>
    <mergeCell ref="B166:C166"/>
    <mergeCell ref="B167:C167"/>
    <mergeCell ref="B168:C168"/>
    <mergeCell ref="A177:I177"/>
    <mergeCell ref="B169:C169"/>
    <mergeCell ref="B170:C170"/>
    <mergeCell ref="B171:C171"/>
    <mergeCell ref="A172:C172"/>
    <mergeCell ref="E172:G172"/>
    <mergeCell ref="A173:G175"/>
    <mergeCell ref="A178:C178"/>
    <mergeCell ref="D178:G178"/>
    <mergeCell ref="B187:C187"/>
    <mergeCell ref="B188:C188"/>
    <mergeCell ref="B189:C189"/>
    <mergeCell ref="A190:C190"/>
    <mergeCell ref="E190:G190"/>
    <mergeCell ref="A191:G193"/>
    <mergeCell ref="B181:C181"/>
    <mergeCell ref="B182:C182"/>
    <mergeCell ref="B183:C183"/>
    <mergeCell ref="B184:C184"/>
    <mergeCell ref="B185:C185"/>
    <mergeCell ref="B186:C186"/>
    <mergeCell ref="B199:C199"/>
    <mergeCell ref="B200:C200"/>
    <mergeCell ref="B201:C201"/>
    <mergeCell ref="B202:C202"/>
    <mergeCell ref="B203:C203"/>
    <mergeCell ref="B204:C204"/>
    <mergeCell ref="A195:I195"/>
    <mergeCell ref="A196:C196"/>
    <mergeCell ref="D196:G196"/>
    <mergeCell ref="A197:C197"/>
    <mergeCell ref="D197:G197"/>
    <mergeCell ref="A198:C198"/>
    <mergeCell ref="D198:G198"/>
    <mergeCell ref="B217:C217"/>
    <mergeCell ref="B218:C218"/>
    <mergeCell ref="B219:C219"/>
    <mergeCell ref="B220:C220"/>
    <mergeCell ref="B221:C221"/>
    <mergeCell ref="B222:C222"/>
    <mergeCell ref="A213:I213"/>
    <mergeCell ref="B205:C205"/>
    <mergeCell ref="B206:C206"/>
    <mergeCell ref="B207:C207"/>
    <mergeCell ref="A208:C208"/>
    <mergeCell ref="E208:G208"/>
    <mergeCell ref="A209:G211"/>
    <mergeCell ref="A214:C214"/>
    <mergeCell ref="D214:G214"/>
    <mergeCell ref="A215:C215"/>
    <mergeCell ref="D215:G215"/>
    <mergeCell ref="A216:C216"/>
    <mergeCell ref="D216:G216"/>
    <mergeCell ref="A231:I231"/>
    <mergeCell ref="A232:C232"/>
    <mergeCell ref="D232:G232"/>
    <mergeCell ref="A233:C233"/>
    <mergeCell ref="D233:G233"/>
    <mergeCell ref="A234:C234"/>
    <mergeCell ref="D234:G234"/>
    <mergeCell ref="B223:C223"/>
    <mergeCell ref="B224:C224"/>
    <mergeCell ref="B225:C225"/>
    <mergeCell ref="A226:C226"/>
    <mergeCell ref="E226:G226"/>
    <mergeCell ref="A227:G229"/>
    <mergeCell ref="A251:C251"/>
    <mergeCell ref="D251:G251"/>
    <mergeCell ref="A252:C252"/>
    <mergeCell ref="D252:G252"/>
    <mergeCell ref="B235:C235"/>
    <mergeCell ref="B236:C236"/>
    <mergeCell ref="B237:C237"/>
    <mergeCell ref="B238:C238"/>
    <mergeCell ref="B239:C239"/>
    <mergeCell ref="B240:C240"/>
    <mergeCell ref="A249:I249"/>
    <mergeCell ref="B241:C241"/>
    <mergeCell ref="B242:C242"/>
    <mergeCell ref="B243:C243"/>
    <mergeCell ref="A244:C244"/>
    <mergeCell ref="E244:G244"/>
    <mergeCell ref="A245:G247"/>
    <mergeCell ref="A250:C250"/>
    <mergeCell ref="D250:G250"/>
    <mergeCell ref="B259:C259"/>
    <mergeCell ref="B260:C260"/>
    <mergeCell ref="B261:C261"/>
    <mergeCell ref="A262:C262"/>
    <mergeCell ref="E262:G262"/>
    <mergeCell ref="A263:G265"/>
    <mergeCell ref="B253:C253"/>
    <mergeCell ref="B254:C254"/>
    <mergeCell ref="B255:C255"/>
    <mergeCell ref="B256:C256"/>
    <mergeCell ref="B257:C257"/>
    <mergeCell ref="B258:C258"/>
    <mergeCell ref="B271:C271"/>
    <mergeCell ref="B272:C272"/>
    <mergeCell ref="B273:C273"/>
    <mergeCell ref="B274:C274"/>
    <mergeCell ref="B275:C275"/>
    <mergeCell ref="B276:C276"/>
    <mergeCell ref="A267:I267"/>
    <mergeCell ref="A268:C268"/>
    <mergeCell ref="D268:G268"/>
    <mergeCell ref="A269:C269"/>
    <mergeCell ref="D269:G269"/>
    <mergeCell ref="A270:C270"/>
    <mergeCell ref="D270:G270"/>
    <mergeCell ref="B289:C289"/>
    <mergeCell ref="B290:C290"/>
    <mergeCell ref="B291:C291"/>
    <mergeCell ref="B292:C292"/>
    <mergeCell ref="B293:C293"/>
    <mergeCell ref="B294:C294"/>
    <mergeCell ref="A285:I285"/>
    <mergeCell ref="B277:C277"/>
    <mergeCell ref="B278:C278"/>
    <mergeCell ref="B279:C279"/>
    <mergeCell ref="A280:C280"/>
    <mergeCell ref="E280:G280"/>
    <mergeCell ref="A281:G283"/>
    <mergeCell ref="A286:C286"/>
    <mergeCell ref="D286:G286"/>
    <mergeCell ref="A287:C287"/>
    <mergeCell ref="D287:G287"/>
    <mergeCell ref="A288:C288"/>
    <mergeCell ref="D288:G288"/>
    <mergeCell ref="A303:I303"/>
    <mergeCell ref="A304:C304"/>
    <mergeCell ref="D304:G304"/>
    <mergeCell ref="A305:C305"/>
    <mergeCell ref="D305:G305"/>
    <mergeCell ref="A306:C306"/>
    <mergeCell ref="D306:G306"/>
    <mergeCell ref="B295:C295"/>
    <mergeCell ref="B296:C296"/>
    <mergeCell ref="B297:C297"/>
    <mergeCell ref="A298:C298"/>
    <mergeCell ref="E298:G298"/>
    <mergeCell ref="A299:G301"/>
    <mergeCell ref="A323:C323"/>
    <mergeCell ref="D323:G323"/>
    <mergeCell ref="A324:C324"/>
    <mergeCell ref="D324:G324"/>
    <mergeCell ref="B307:C307"/>
    <mergeCell ref="B308:C308"/>
    <mergeCell ref="B309:C309"/>
    <mergeCell ref="B310:C310"/>
    <mergeCell ref="B311:C311"/>
    <mergeCell ref="B312:C312"/>
    <mergeCell ref="A321:I321"/>
    <mergeCell ref="B313:C313"/>
    <mergeCell ref="B314:C314"/>
    <mergeCell ref="B315:C315"/>
    <mergeCell ref="A316:C316"/>
    <mergeCell ref="E316:G316"/>
    <mergeCell ref="A317:G319"/>
    <mergeCell ref="A322:C322"/>
    <mergeCell ref="D322:G322"/>
    <mergeCell ref="B331:C331"/>
    <mergeCell ref="B332:C332"/>
    <mergeCell ref="B333:C333"/>
    <mergeCell ref="A334:C334"/>
    <mergeCell ref="E334:G334"/>
    <mergeCell ref="A335:G337"/>
    <mergeCell ref="B325:C325"/>
    <mergeCell ref="B326:C326"/>
    <mergeCell ref="B327:C327"/>
    <mergeCell ref="B328:C328"/>
    <mergeCell ref="B329:C329"/>
    <mergeCell ref="B330:C330"/>
  </mergeCells>
  <pageMargins left="0.511811024" right="0.511811024" top="0.78740157499999996" bottom="0.78740157499999996" header="0.31496062000000002" footer="0.31496062000000002"/>
  <pageSetup paperSize="9" orientation="portrait" r:id="rId1"/>
  <rowBreaks count="4" manualBreakCount="4">
    <brk id="122" max="8" man="1"/>
    <brk id="176" max="8" man="1"/>
    <brk id="230" max="8" man="1"/>
    <brk id="28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INVENTARIO</vt:lpstr>
      <vt:lpstr>SEG. HOMOGENIOS - Sentido Norte</vt:lpstr>
      <vt:lpstr>SEG. HOMOGENIOS - Sentido Sul</vt:lpstr>
      <vt:lpstr>INVENTARIO!Area_de_impressao</vt:lpstr>
      <vt:lpstr>'SEG. HOMOGENIOS - Sentido Norte'!Area_de_impressao</vt:lpstr>
      <vt:lpstr>'SEG. HOMOGENIOS - Sentido Sul'!Area_de_impressao</vt:lpstr>
      <vt:lpstr>INVENTARIO!Titulos_de_impressao</vt:lpstr>
    </vt:vector>
  </TitlesOfParts>
  <Company>Casa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Henrique Romano Salgado</cp:lastModifiedBy>
  <cp:lastPrinted>2011-08-03T13:33:58Z</cp:lastPrinted>
  <dcterms:created xsi:type="dcterms:W3CDTF">2009-11-11T12:51:47Z</dcterms:created>
  <dcterms:modified xsi:type="dcterms:W3CDTF">2011-08-03T20:14:25Z</dcterms:modified>
</cp:coreProperties>
</file>