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1280" windowHeight="4950"/>
  </bookViews>
  <sheets>
    <sheet name="SUBLOTE 2.3" sheetId="5" r:id="rId1"/>
  </sheets>
  <definedNames>
    <definedName name="_xlnm.Print_Area" localSheetId="0">'SUBLOTE 2.3'!$A$1:$H$148</definedName>
    <definedName name="_xlnm.Print_Titles" localSheetId="0">'SUBLOTE 2.3'!$1:$3</definedName>
  </definedNames>
  <calcPr calcId="124519"/>
</workbook>
</file>

<file path=xl/calcChain.xml><?xml version="1.0" encoding="utf-8"?>
<calcChain xmlns="http://schemas.openxmlformats.org/spreadsheetml/2006/main">
  <c r="H128" i="5"/>
  <c r="H126"/>
  <c r="F127"/>
  <c r="F125"/>
  <c r="G123"/>
  <c r="G120"/>
  <c r="G119"/>
  <c r="G110"/>
  <c r="G107"/>
  <c r="G104"/>
  <c r="F104"/>
  <c r="G54"/>
  <c r="F54"/>
  <c r="F14"/>
  <c r="H80"/>
  <c r="H78"/>
  <c r="H76"/>
  <c r="H73"/>
  <c r="H65"/>
  <c r="H62"/>
  <c r="H59"/>
  <c r="H56"/>
  <c r="B72"/>
  <c r="B71"/>
  <c r="B70"/>
  <c r="G36"/>
  <c r="G37"/>
  <c r="G38"/>
  <c r="G39"/>
  <c r="G40"/>
  <c r="G41"/>
  <c r="G33"/>
  <c r="B120"/>
  <c r="B119"/>
  <c r="B34"/>
  <c r="B35"/>
  <c r="B36"/>
  <c r="B37"/>
  <c r="B38"/>
  <c r="B39"/>
  <c r="B40"/>
  <c r="B41"/>
  <c r="B33"/>
  <c r="F64" l="1"/>
  <c r="G64"/>
  <c r="G55"/>
  <c r="G72" s="1"/>
  <c r="G71"/>
  <c r="G53"/>
  <c r="G70" s="1"/>
  <c r="G21"/>
  <c r="G20"/>
  <c r="G19"/>
  <c r="G18"/>
  <c r="G16"/>
  <c r="G15"/>
  <c r="G14"/>
  <c r="G34" s="1"/>
  <c r="G13"/>
  <c r="H114"/>
  <c r="F113"/>
  <c r="G113"/>
  <c r="H121"/>
  <c r="H105"/>
  <c r="G103"/>
  <c r="G17"/>
  <c r="H108"/>
  <c r="H117"/>
  <c r="H68"/>
  <c r="G35" l="1"/>
  <c r="H42" s="1"/>
  <c r="H22"/>
  <c r="G61" l="1"/>
  <c r="G58" s="1"/>
  <c r="H31"/>
  <c r="H28"/>
  <c r="F27"/>
  <c r="H25"/>
  <c r="G75" l="1"/>
  <c r="H111"/>
  <c r="H124"/>
  <c r="F43" l="1"/>
  <c r="F45" l="1"/>
  <c r="H46" s="1"/>
  <c r="H44"/>
  <c r="F77"/>
  <c r="F79" l="1"/>
</calcChain>
</file>

<file path=xl/sharedStrings.xml><?xml version="1.0" encoding="utf-8"?>
<sst xmlns="http://schemas.openxmlformats.org/spreadsheetml/2006/main" count="129" uniqueCount="56">
  <si>
    <t>Item</t>
  </si>
  <si>
    <t>Discriminação</t>
  </si>
  <si>
    <t>Extensão (m)</t>
  </si>
  <si>
    <t>Área (m²)</t>
  </si>
  <si>
    <t>Volume (m³)</t>
  </si>
  <si>
    <t>LOTE 2</t>
  </si>
  <si>
    <t>TERRAPLENAGEM</t>
  </si>
  <si>
    <t>Escavação e Carga em Material de 1º Categoria</t>
  </si>
  <si>
    <t>TER-1</t>
  </si>
  <si>
    <t>Espessura  Média (m)</t>
  </si>
  <si>
    <t>Subtotal</t>
  </si>
  <si>
    <t>TER-5</t>
  </si>
  <si>
    <t>Espalhamento do Material para Aterro</t>
  </si>
  <si>
    <t>TER-6</t>
  </si>
  <si>
    <t>Compactação de Aterro</t>
  </si>
  <si>
    <t>TER-7</t>
  </si>
  <si>
    <t>TER-12</t>
  </si>
  <si>
    <t>Transporte de Material c/ Caminhão: DMT 15.001-20.000m</t>
  </si>
  <si>
    <t>Regularização do Subleito</t>
  </si>
  <si>
    <t>TER-14</t>
  </si>
  <si>
    <t>Compactação do Subleito</t>
  </si>
  <si>
    <t>TER-15</t>
  </si>
  <si>
    <t>TRECHO 2</t>
  </si>
  <si>
    <t>DEMONSTRATIVO DE TERRAPLENAGEM</t>
  </si>
  <si>
    <t>Quantidades</t>
  </si>
  <si>
    <t>SUBLOTE 2.3</t>
  </si>
  <si>
    <t>Estaca PP=7200 a estaca PF=7208+12,77</t>
  </si>
  <si>
    <t>Estaca PP=7500 a estaca PF=7509+10,98</t>
  </si>
  <si>
    <t xml:space="preserve">       Est. 7500+0,00 a 7505+0,00 - Alça para a Rua Albeto Twardowski</t>
  </si>
  <si>
    <t>COMPONENTE: SUBLOTE 2.3</t>
  </si>
  <si>
    <t>SUBTRECHO: Trincheira na Rua Guabirotuba (OAE)+alças da Trincheira</t>
  </si>
  <si>
    <t>Estaca PP=7000 a estaca PF=7022+19,75 (Trincheira Guabirotuba)</t>
  </si>
  <si>
    <t xml:space="preserve">       Est. PP=7000 a estaca PF=7022+19,75 (Trincheira Guabirotuba)</t>
  </si>
  <si>
    <t xml:space="preserve">       Est. 7200+17,60 a 7208+12,77 - Alça de acesso à Av. Com. Franco</t>
  </si>
  <si>
    <t>Transporte de Material c/ Caminhão: DMT até 500m</t>
  </si>
  <si>
    <t>TER-4</t>
  </si>
  <si>
    <t>Material de Empréstimo para Aterro (s/ transporte)</t>
  </si>
  <si>
    <t>TER-13</t>
  </si>
  <si>
    <t>Transporte de Material c/ Caminhão: DMT acima de 20.001m</t>
  </si>
  <si>
    <t xml:space="preserve">       Est. 7500+0,00 a 7505+0,00 - DMT 35Km</t>
  </si>
  <si>
    <t>Largura (m)</t>
  </si>
  <si>
    <t>Concordâncias com Ruas transversais</t>
  </si>
  <si>
    <t xml:space="preserve">       Est 7000+0,0 a 7004+7,4</t>
  </si>
  <si>
    <t xml:space="preserve">       Est 7016+17,4 a 7022+19,8</t>
  </si>
  <si>
    <t xml:space="preserve">       Est 7015 a 7018 (Acesso a Rua Pergentina Silva Soares)</t>
  </si>
  <si>
    <t xml:space="preserve">       Est 7021 (Acesso a FIEP)</t>
  </si>
  <si>
    <t xml:space="preserve">       Est 7014+0,0 a 7016+17,4 (Inclui execução dos taludes)</t>
  </si>
  <si>
    <t xml:space="preserve">       Est. 7200+17,6 a 7202+11,3 (Alça R. Guabirotuba/Av. C. Franco)</t>
  </si>
  <si>
    <t xml:space="preserve">       Est. 7207+13,4 a 7208+12,8 (Alça R. Guabirotuba/Av. C. Franco)</t>
  </si>
  <si>
    <t xml:space="preserve">       Est. 7202+11,3 a 7207+13,4 (Inclui execução dos taludes)</t>
  </si>
  <si>
    <t>(DMT 35Km)</t>
  </si>
  <si>
    <t xml:space="preserve">       Est. 7500+0,0 a 7500+17,0 (Alça Av. C. Franco/A. Twardowski) </t>
  </si>
  <si>
    <t xml:space="preserve">       Est. 7500+17,0 a 7507+15,6 (Inclui execução dos taludes)</t>
  </si>
  <si>
    <t xml:space="preserve">       Est 7001 (Rua Plínio Barroso de Castro)</t>
  </si>
  <si>
    <t xml:space="preserve">       Est 7003 (Rua Manoel Martins de Abreu)</t>
  </si>
  <si>
    <t xml:space="preserve">       Est 7004+7,4 a 7014+0,0 (Inclui escavação Trincheira + taludes)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</si>
</sst>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name val="MS Sans Serif"/>
      <family val="2"/>
    </font>
    <font>
      <sz val="10"/>
      <name val="MS Sans Serif"/>
    </font>
    <font>
      <b/>
      <sz val="10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6">
    <xf numFmtId="0" fontId="0" fillId="0" borderId="0"/>
    <xf numFmtId="40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</cellStyleXfs>
  <cellXfs count="43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/>
    </xf>
    <xf numFmtId="4" fontId="1" fillId="0" borderId="10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4" fontId="5" fillId="0" borderId="10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Border="1" applyAlignment="1">
      <alignment horizontal="center" vertical="center"/>
    </xf>
    <xf numFmtId="4" fontId="1" fillId="0" borderId="7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4" fontId="1" fillId="0" borderId="9" xfId="0" applyNumberFormat="1" applyFont="1" applyFill="1" applyBorder="1" applyAlignment="1">
      <alignment horizontal="center" vertical="center"/>
    </xf>
    <xf numFmtId="4" fontId="5" fillId="0" borderId="9" xfId="0" applyNumberFormat="1" applyFont="1" applyFill="1" applyBorder="1" applyAlignment="1">
      <alignment horizontal="center" vertical="center"/>
    </xf>
    <xf numFmtId="4" fontId="1" fillId="0" borderId="0" xfId="0" applyNumberFormat="1" applyFont="1" applyFill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4" fontId="1" fillId="0" borderId="11" xfId="0" applyNumberFormat="1" applyFont="1" applyFill="1" applyBorder="1" applyAlignment="1">
      <alignment horizontal="center" vertical="center"/>
    </xf>
    <xf numFmtId="4" fontId="5" fillId="0" borderId="10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4" fontId="5" fillId="0" borderId="2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4" fontId="5" fillId="0" borderId="5" xfId="0" applyNumberFormat="1" applyFont="1" applyFill="1" applyBorder="1" applyAlignment="1">
      <alignment horizontal="center" vertical="center"/>
    </xf>
    <xf numFmtId="4" fontId="5" fillId="0" borderId="7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" fontId="5" fillId="0" borderId="9" xfId="0" applyNumberFormat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</cellXfs>
  <cellStyles count="6">
    <cellStyle name="Normal" xfId="0" builtinId="0"/>
    <cellStyle name="Normal 2" xfId="3"/>
    <cellStyle name="Normal 3" xfId="4"/>
    <cellStyle name="Normal 5" xfId="5"/>
    <cellStyle name="Separador de milhares 2" xfId="1"/>
    <cellStyle name="Separador de milhares 3" xfId="2"/>
  </cellStyles>
  <dxfs count="2">
    <dxf>
      <numFmt numFmtId="164" formatCode="\-"/>
    </dxf>
    <dxf>
      <numFmt numFmtId="164" formatCode="\-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148"/>
  <sheetViews>
    <sheetView tabSelected="1" workbookViewId="0">
      <pane ySplit="1080" topLeftCell="A4" activePane="bottomLeft"/>
      <selection sqref="A1:XFD1048576"/>
      <selection pane="bottomLeft" activeCell="K12" sqref="K12"/>
    </sheetView>
  </sheetViews>
  <sheetFormatPr defaultRowHeight="12.75"/>
  <cols>
    <col min="1" max="1" width="9.140625" style="2"/>
    <col min="2" max="2" width="62" style="2" bestFit="1" customWidth="1"/>
    <col min="3" max="8" width="12.7109375" style="20" customWidth="1"/>
    <col min="9" max="16384" width="9.140625" style="2"/>
  </cols>
  <sheetData>
    <row r="1" spans="1:8" s="1" customFormat="1">
      <c r="A1" s="40" t="s">
        <v>0</v>
      </c>
      <c r="B1" s="40" t="s">
        <v>1</v>
      </c>
      <c r="C1" s="37" t="s">
        <v>2</v>
      </c>
      <c r="D1" s="37" t="s">
        <v>40</v>
      </c>
      <c r="E1" s="37" t="s">
        <v>9</v>
      </c>
      <c r="F1" s="37" t="s">
        <v>3</v>
      </c>
      <c r="G1" s="37" t="s">
        <v>4</v>
      </c>
      <c r="H1" s="37" t="s">
        <v>24</v>
      </c>
    </row>
    <row r="2" spans="1:8" s="1" customFormat="1">
      <c r="A2" s="41"/>
      <c r="B2" s="41"/>
      <c r="C2" s="38"/>
      <c r="D2" s="38"/>
      <c r="E2" s="38"/>
      <c r="F2" s="38"/>
      <c r="G2" s="38"/>
      <c r="H2" s="38"/>
    </row>
    <row r="3" spans="1:8" ht="13.5" thickBot="1">
      <c r="A3" s="42"/>
      <c r="B3" s="42"/>
      <c r="C3" s="39"/>
      <c r="D3" s="39"/>
      <c r="E3" s="39"/>
      <c r="F3" s="39"/>
      <c r="G3" s="39"/>
      <c r="H3" s="39"/>
    </row>
    <row r="4" spans="1:8" ht="5.0999999999999996" customHeight="1">
      <c r="A4" s="24"/>
      <c r="B4" s="24"/>
      <c r="C4" s="23"/>
      <c r="D4" s="23"/>
      <c r="E4" s="23"/>
      <c r="F4" s="23"/>
      <c r="G4" s="23"/>
      <c r="H4" s="23"/>
    </row>
    <row r="5" spans="1:8">
      <c r="A5" s="3"/>
      <c r="B5" s="4" t="s">
        <v>6</v>
      </c>
      <c r="C5" s="5"/>
      <c r="D5" s="5"/>
      <c r="E5" s="5"/>
      <c r="F5" s="5"/>
      <c r="G5" s="5"/>
      <c r="H5" s="5"/>
    </row>
    <row r="6" spans="1:8" ht="5.0999999999999996" customHeight="1">
      <c r="A6" s="3"/>
      <c r="B6" s="24"/>
      <c r="C6" s="5"/>
      <c r="D6" s="5"/>
      <c r="E6" s="5"/>
      <c r="F6" s="5"/>
      <c r="G6" s="5"/>
      <c r="H6" s="5"/>
    </row>
    <row r="7" spans="1:8">
      <c r="A7" s="6"/>
      <c r="B7" s="7" t="s">
        <v>5</v>
      </c>
      <c r="C7" s="8"/>
      <c r="D7" s="8"/>
      <c r="E7" s="8"/>
      <c r="F7" s="8"/>
      <c r="G7" s="8"/>
      <c r="H7" s="8"/>
    </row>
    <row r="8" spans="1:8" ht="5.0999999999999996" customHeight="1">
      <c r="A8" s="6"/>
      <c r="B8" s="9"/>
      <c r="C8" s="8"/>
      <c r="D8" s="8"/>
      <c r="E8" s="8"/>
      <c r="F8" s="8"/>
      <c r="G8" s="8"/>
      <c r="H8" s="8"/>
    </row>
    <row r="9" spans="1:8">
      <c r="A9" s="6"/>
      <c r="B9" s="7" t="s">
        <v>25</v>
      </c>
      <c r="C9" s="8"/>
      <c r="D9" s="8"/>
      <c r="E9" s="8"/>
      <c r="F9" s="8"/>
      <c r="G9" s="8"/>
      <c r="H9" s="8"/>
    </row>
    <row r="10" spans="1:8" ht="5.0999999999999996" customHeight="1">
      <c r="A10" s="6"/>
      <c r="B10" s="10"/>
      <c r="C10" s="8"/>
      <c r="D10" s="8"/>
      <c r="E10" s="8"/>
      <c r="F10" s="8"/>
      <c r="G10" s="8"/>
      <c r="H10" s="8"/>
    </row>
    <row r="11" spans="1:8">
      <c r="A11" s="6"/>
      <c r="B11" s="11" t="s">
        <v>31</v>
      </c>
      <c r="C11" s="8"/>
      <c r="D11" s="8"/>
      <c r="E11" s="8"/>
      <c r="F11" s="8"/>
      <c r="G11" s="8"/>
      <c r="H11" s="8"/>
    </row>
    <row r="12" spans="1:8">
      <c r="A12" s="6" t="s">
        <v>8</v>
      </c>
      <c r="B12" s="10" t="s">
        <v>7</v>
      </c>
      <c r="C12" s="8"/>
      <c r="D12" s="8"/>
      <c r="E12" s="8"/>
      <c r="F12" s="8"/>
      <c r="G12" s="8"/>
      <c r="H12" s="8"/>
    </row>
    <row r="13" spans="1:8">
      <c r="A13" s="6"/>
      <c r="B13" s="10" t="s">
        <v>42</v>
      </c>
      <c r="C13" s="8">
        <v>0</v>
      </c>
      <c r="D13" s="8">
        <v>0</v>
      </c>
      <c r="E13" s="8">
        <v>1.32</v>
      </c>
      <c r="F13" s="8">
        <v>962.99599999999998</v>
      </c>
      <c r="G13" s="8">
        <f>E13*F13</f>
        <v>1271.15472</v>
      </c>
      <c r="H13" s="8"/>
    </row>
    <row r="14" spans="1:8">
      <c r="A14" s="6"/>
      <c r="B14" s="10" t="s">
        <v>55</v>
      </c>
      <c r="C14" s="8">
        <v>192.6</v>
      </c>
      <c r="D14" s="8">
        <v>11.3</v>
      </c>
      <c r="E14" s="8">
        <v>4.47</v>
      </c>
      <c r="F14" s="8">
        <f>C14*D14</f>
        <v>2176.38</v>
      </c>
      <c r="G14" s="8">
        <f>F14*E14</f>
        <v>9728.4185999999991</v>
      </c>
      <c r="H14" s="8"/>
    </row>
    <row r="15" spans="1:8">
      <c r="A15" s="6"/>
      <c r="B15" s="10" t="s">
        <v>46</v>
      </c>
      <c r="C15" s="8">
        <v>0</v>
      </c>
      <c r="D15" s="8">
        <v>0</v>
      </c>
      <c r="E15" s="8">
        <v>2.84</v>
      </c>
      <c r="F15" s="8">
        <v>878.21</v>
      </c>
      <c r="G15" s="8">
        <f>F15*E15</f>
        <v>2494.1163999999999</v>
      </c>
      <c r="H15" s="8"/>
    </row>
    <row r="16" spans="1:8">
      <c r="A16" s="6"/>
      <c r="B16" s="10" t="s">
        <v>43</v>
      </c>
      <c r="C16" s="8">
        <v>0</v>
      </c>
      <c r="D16" s="8">
        <v>0</v>
      </c>
      <c r="E16" s="8">
        <v>1.62</v>
      </c>
      <c r="F16" s="8">
        <v>1647.4829999999999</v>
      </c>
      <c r="G16" s="8">
        <f>F16*E16</f>
        <v>2668.9224600000002</v>
      </c>
      <c r="H16" s="8"/>
    </row>
    <row r="17" spans="1:8">
      <c r="A17" s="6"/>
      <c r="B17" s="10" t="s">
        <v>41</v>
      </c>
      <c r="C17" s="8">
        <v>0</v>
      </c>
      <c r="D17" s="8">
        <v>0</v>
      </c>
      <c r="E17" s="8">
        <v>0</v>
      </c>
      <c r="F17" s="8">
        <v>0</v>
      </c>
      <c r="G17" s="8">
        <f t="shared" ref="G17" si="0">F17*E17</f>
        <v>0</v>
      </c>
      <c r="H17" s="8"/>
    </row>
    <row r="18" spans="1:8">
      <c r="A18" s="6"/>
      <c r="B18" s="10" t="s">
        <v>53</v>
      </c>
      <c r="C18" s="8">
        <v>0</v>
      </c>
      <c r="D18" s="8">
        <v>0</v>
      </c>
      <c r="E18" s="8">
        <v>1.2</v>
      </c>
      <c r="F18" s="8">
        <v>99.62</v>
      </c>
      <c r="G18" s="8">
        <f>F18*E18</f>
        <v>119.544</v>
      </c>
      <c r="H18" s="8"/>
    </row>
    <row r="19" spans="1:8">
      <c r="A19" s="6"/>
      <c r="B19" s="10" t="s">
        <v>54</v>
      </c>
      <c r="C19" s="8">
        <v>0</v>
      </c>
      <c r="D19" s="8">
        <v>0</v>
      </c>
      <c r="E19" s="8">
        <v>1.2</v>
      </c>
      <c r="F19" s="8">
        <v>94.78</v>
      </c>
      <c r="G19" s="8">
        <f>F19*E19</f>
        <v>113.736</v>
      </c>
      <c r="H19" s="8"/>
    </row>
    <row r="20" spans="1:8">
      <c r="A20" s="6"/>
      <c r="B20" s="10" t="s">
        <v>44</v>
      </c>
      <c r="C20" s="8">
        <v>0</v>
      </c>
      <c r="D20" s="8">
        <v>0</v>
      </c>
      <c r="E20" s="8">
        <v>1.2</v>
      </c>
      <c r="F20" s="8">
        <v>1110.77</v>
      </c>
      <c r="G20" s="8">
        <f>F20*E20</f>
        <v>1332.924</v>
      </c>
      <c r="H20" s="8"/>
    </row>
    <row r="21" spans="1:8">
      <c r="A21" s="6"/>
      <c r="B21" s="10" t="s">
        <v>45</v>
      </c>
      <c r="C21" s="8">
        <v>0</v>
      </c>
      <c r="D21" s="8">
        <v>0</v>
      </c>
      <c r="E21" s="8">
        <v>1.2</v>
      </c>
      <c r="F21" s="8">
        <v>402.71</v>
      </c>
      <c r="G21" s="8">
        <f>F21*E21</f>
        <v>483.25199999999995</v>
      </c>
      <c r="H21" s="8"/>
    </row>
    <row r="22" spans="1:8">
      <c r="A22" s="6"/>
      <c r="B22" s="6"/>
      <c r="C22" s="8"/>
      <c r="D22" s="8"/>
      <c r="E22" s="8"/>
      <c r="F22" s="8"/>
      <c r="G22" s="12" t="s">
        <v>10</v>
      </c>
      <c r="H22" s="12">
        <f>ROUNDUP(SUM(G13:G21),0)</f>
        <v>18213</v>
      </c>
    </row>
    <row r="23" spans="1:8">
      <c r="A23" s="6" t="s">
        <v>11</v>
      </c>
      <c r="B23" s="10" t="s">
        <v>12</v>
      </c>
      <c r="C23" s="8"/>
      <c r="D23" s="8"/>
      <c r="E23" s="8"/>
      <c r="F23" s="8"/>
      <c r="G23" s="8"/>
      <c r="H23" s="8"/>
    </row>
    <row r="24" spans="1:8">
      <c r="A24" s="6"/>
      <c r="B24" s="10" t="s">
        <v>32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/>
    </row>
    <row r="25" spans="1:8">
      <c r="A25" s="6"/>
      <c r="B25" s="6"/>
      <c r="C25" s="8"/>
      <c r="D25" s="8"/>
      <c r="E25" s="8"/>
      <c r="F25" s="8"/>
      <c r="G25" s="12" t="s">
        <v>10</v>
      </c>
      <c r="H25" s="12">
        <f>SUM(G24:G24)</f>
        <v>0</v>
      </c>
    </row>
    <row r="26" spans="1:8">
      <c r="A26" s="6" t="s">
        <v>13</v>
      </c>
      <c r="B26" s="10" t="s">
        <v>14</v>
      </c>
      <c r="C26" s="8"/>
      <c r="D26" s="8"/>
      <c r="E26" s="8"/>
      <c r="F26" s="8"/>
      <c r="G26" s="8"/>
      <c r="H26" s="8"/>
    </row>
    <row r="27" spans="1:8">
      <c r="A27" s="6"/>
      <c r="B27" s="10" t="s">
        <v>32</v>
      </c>
      <c r="C27" s="8">
        <v>0</v>
      </c>
      <c r="D27" s="8">
        <v>0</v>
      </c>
      <c r="E27" s="8">
        <v>0</v>
      </c>
      <c r="F27" s="8">
        <f>C27*D27</f>
        <v>0</v>
      </c>
      <c r="G27" s="8">
        <v>0</v>
      </c>
      <c r="H27" s="8"/>
    </row>
    <row r="28" spans="1:8">
      <c r="A28" s="6"/>
      <c r="B28" s="6"/>
      <c r="C28" s="8"/>
      <c r="D28" s="8"/>
      <c r="E28" s="8"/>
      <c r="F28" s="8"/>
      <c r="G28" s="12" t="s">
        <v>10</v>
      </c>
      <c r="H28" s="12">
        <f>SUM(G27:G27)</f>
        <v>0</v>
      </c>
    </row>
    <row r="29" spans="1:8">
      <c r="A29" s="6" t="s">
        <v>15</v>
      </c>
      <c r="B29" s="10" t="s">
        <v>34</v>
      </c>
      <c r="C29" s="8"/>
      <c r="D29" s="8"/>
      <c r="E29" s="8"/>
      <c r="F29" s="8"/>
      <c r="G29" s="8"/>
      <c r="H29" s="8"/>
    </row>
    <row r="30" spans="1:8">
      <c r="A30" s="6"/>
      <c r="B30" s="10" t="s">
        <v>32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/>
    </row>
    <row r="31" spans="1:8">
      <c r="A31" s="6"/>
      <c r="B31" s="6"/>
      <c r="C31" s="8"/>
      <c r="D31" s="8"/>
      <c r="E31" s="8"/>
      <c r="F31" s="8"/>
      <c r="G31" s="12" t="s">
        <v>10</v>
      </c>
      <c r="H31" s="12">
        <f>SUM(G30:G30)</f>
        <v>0</v>
      </c>
    </row>
    <row r="32" spans="1:8">
      <c r="A32" s="6" t="s">
        <v>16</v>
      </c>
      <c r="B32" s="10" t="s">
        <v>17</v>
      </c>
      <c r="C32" s="8"/>
      <c r="D32" s="8"/>
      <c r="E32" s="8"/>
      <c r="F32" s="8"/>
      <c r="G32" s="8"/>
      <c r="H32" s="8"/>
    </row>
    <row r="33" spans="1:8">
      <c r="A33" s="6"/>
      <c r="B33" s="10" t="str">
        <f>B13</f>
        <v xml:space="preserve">       Est 7000+0,0 a 7004+7,4</v>
      </c>
      <c r="C33" s="8">
        <v>0</v>
      </c>
      <c r="D33" s="8">
        <v>0</v>
      </c>
      <c r="E33" s="8">
        <v>0</v>
      </c>
      <c r="F33" s="8">
        <v>0</v>
      </c>
      <c r="G33" s="8">
        <f>G13*1.3</f>
        <v>1652.5011360000001</v>
      </c>
      <c r="H33" s="8"/>
    </row>
    <row r="34" spans="1:8">
      <c r="A34" s="6"/>
      <c r="B34" s="10" t="str">
        <f t="shared" ref="B34:B41" si="1">B14</f>
        <v xml:space="preserve">       Est 7004+7,4 a 7014+0,0 (Inclui escavação Trincheira + taludes)</v>
      </c>
      <c r="C34" s="8">
        <v>0</v>
      </c>
      <c r="D34" s="8">
        <v>0</v>
      </c>
      <c r="E34" s="8">
        <v>0</v>
      </c>
      <c r="F34" s="8">
        <v>0</v>
      </c>
      <c r="G34" s="8">
        <f t="shared" ref="G34:G41" si="2">G14*1.3</f>
        <v>12646.944179999999</v>
      </c>
      <c r="H34" s="8"/>
    </row>
    <row r="35" spans="1:8">
      <c r="A35" s="6"/>
      <c r="B35" s="10" t="str">
        <f t="shared" si="1"/>
        <v xml:space="preserve">       Est 7014+0,0 a 7016+17,4 (Inclui execução dos taludes)</v>
      </c>
      <c r="C35" s="8">
        <v>0</v>
      </c>
      <c r="D35" s="8">
        <v>0</v>
      </c>
      <c r="E35" s="8">
        <v>0</v>
      </c>
      <c r="F35" s="8">
        <v>0</v>
      </c>
      <c r="G35" s="8">
        <f t="shared" si="2"/>
        <v>3242.3513199999998</v>
      </c>
      <c r="H35" s="8"/>
    </row>
    <row r="36" spans="1:8">
      <c r="A36" s="6"/>
      <c r="B36" s="10" t="str">
        <f t="shared" si="1"/>
        <v xml:space="preserve">       Est 7016+17,4 a 7022+19,8</v>
      </c>
      <c r="C36" s="8">
        <v>0</v>
      </c>
      <c r="D36" s="8">
        <v>0</v>
      </c>
      <c r="E36" s="8">
        <v>0</v>
      </c>
      <c r="F36" s="8">
        <v>0</v>
      </c>
      <c r="G36" s="8">
        <f t="shared" si="2"/>
        <v>3469.5991980000003</v>
      </c>
      <c r="H36" s="8"/>
    </row>
    <row r="37" spans="1:8">
      <c r="A37" s="6"/>
      <c r="B37" s="10" t="str">
        <f t="shared" si="1"/>
        <v>Concordâncias com Ruas transversais</v>
      </c>
      <c r="C37" s="8">
        <v>0</v>
      </c>
      <c r="D37" s="8">
        <v>0</v>
      </c>
      <c r="E37" s="8">
        <v>0</v>
      </c>
      <c r="F37" s="8">
        <v>0</v>
      </c>
      <c r="G37" s="8">
        <f t="shared" si="2"/>
        <v>0</v>
      </c>
      <c r="H37" s="8"/>
    </row>
    <row r="38" spans="1:8">
      <c r="A38" s="6"/>
      <c r="B38" s="10" t="str">
        <f t="shared" si="1"/>
        <v xml:space="preserve">       Est 7001 (Rua Plínio Barroso de Castro)</v>
      </c>
      <c r="C38" s="8">
        <v>0</v>
      </c>
      <c r="D38" s="8">
        <v>0</v>
      </c>
      <c r="E38" s="8">
        <v>0</v>
      </c>
      <c r="F38" s="8">
        <v>0</v>
      </c>
      <c r="G38" s="8">
        <f t="shared" si="2"/>
        <v>155.40719999999999</v>
      </c>
      <c r="H38" s="8"/>
    </row>
    <row r="39" spans="1:8">
      <c r="A39" s="6"/>
      <c r="B39" s="10" t="str">
        <f t="shared" si="1"/>
        <v xml:space="preserve">       Est 7003 (Rua Manoel Martins de Abreu)</v>
      </c>
      <c r="C39" s="8">
        <v>0</v>
      </c>
      <c r="D39" s="8">
        <v>0</v>
      </c>
      <c r="E39" s="8">
        <v>0</v>
      </c>
      <c r="F39" s="8">
        <v>0</v>
      </c>
      <c r="G39" s="8">
        <f t="shared" si="2"/>
        <v>147.85680000000002</v>
      </c>
      <c r="H39" s="8"/>
    </row>
    <row r="40" spans="1:8">
      <c r="A40" s="6"/>
      <c r="B40" s="10" t="str">
        <f t="shared" si="1"/>
        <v xml:space="preserve">       Est 7015 a 7018 (Acesso a Rua Pergentina Silva Soares)</v>
      </c>
      <c r="C40" s="8">
        <v>0</v>
      </c>
      <c r="D40" s="8">
        <v>0</v>
      </c>
      <c r="E40" s="8">
        <v>0</v>
      </c>
      <c r="F40" s="8">
        <v>0</v>
      </c>
      <c r="G40" s="8">
        <f t="shared" si="2"/>
        <v>1732.8012000000001</v>
      </c>
      <c r="H40" s="8"/>
    </row>
    <row r="41" spans="1:8">
      <c r="A41" s="6"/>
      <c r="B41" s="10" t="str">
        <f t="shared" si="1"/>
        <v xml:space="preserve">       Est 7021 (Acesso a FIEP)</v>
      </c>
      <c r="C41" s="8">
        <v>0</v>
      </c>
      <c r="D41" s="8">
        <v>0</v>
      </c>
      <c r="E41" s="8">
        <v>0</v>
      </c>
      <c r="F41" s="8">
        <v>0</v>
      </c>
      <c r="G41" s="8">
        <f t="shared" si="2"/>
        <v>628.22759999999994</v>
      </c>
      <c r="H41" s="8"/>
    </row>
    <row r="42" spans="1:8">
      <c r="A42" s="6"/>
      <c r="B42" s="6"/>
      <c r="C42" s="8"/>
      <c r="D42" s="8"/>
      <c r="E42" s="8"/>
      <c r="F42" s="8"/>
      <c r="G42" s="12" t="s">
        <v>10</v>
      </c>
      <c r="H42" s="12">
        <f>ROUNDUP(SUM(G33:G41),0)</f>
        <v>23676</v>
      </c>
    </row>
    <row r="43" spans="1:8">
      <c r="A43" s="6" t="s">
        <v>19</v>
      </c>
      <c r="B43" s="10" t="s">
        <v>18</v>
      </c>
      <c r="C43" s="8">
        <v>0</v>
      </c>
      <c r="D43" s="8">
        <v>0</v>
      </c>
      <c r="E43" s="8">
        <v>0</v>
      </c>
      <c r="F43" s="8">
        <f>SUM(F13:F21)</f>
        <v>7372.9489999999996</v>
      </c>
      <c r="G43" s="8">
        <v>0</v>
      </c>
      <c r="H43" s="8"/>
    </row>
    <row r="44" spans="1:8">
      <c r="A44" s="6"/>
      <c r="B44" s="6"/>
      <c r="C44" s="8"/>
      <c r="D44" s="8"/>
      <c r="E44" s="8"/>
      <c r="F44" s="8"/>
      <c r="G44" s="12" t="s">
        <v>10</v>
      </c>
      <c r="H44" s="12">
        <f>ROUNDUP(SUM(F43),0)</f>
        <v>7373</v>
      </c>
    </row>
    <row r="45" spans="1:8">
      <c r="A45" s="6" t="s">
        <v>21</v>
      </c>
      <c r="B45" s="10" t="s">
        <v>20</v>
      </c>
      <c r="C45" s="8">
        <v>0</v>
      </c>
      <c r="D45" s="8">
        <v>0</v>
      </c>
      <c r="E45" s="8">
        <v>0</v>
      </c>
      <c r="F45" s="8">
        <f>F43</f>
        <v>7372.9489999999996</v>
      </c>
      <c r="G45" s="8">
        <v>0</v>
      </c>
      <c r="H45" s="8"/>
    </row>
    <row r="46" spans="1:8" ht="13.5" thickBot="1">
      <c r="A46" s="6"/>
      <c r="B46" s="10"/>
      <c r="C46" s="8"/>
      <c r="D46" s="8"/>
      <c r="E46" s="8"/>
      <c r="F46" s="8"/>
      <c r="G46" s="12" t="s">
        <v>10</v>
      </c>
      <c r="H46" s="12">
        <f>ROUNDUP(SUM(F45),0)</f>
        <v>7373</v>
      </c>
    </row>
    <row r="47" spans="1:8" ht="15" customHeight="1">
      <c r="A47" s="25" t="s">
        <v>22</v>
      </c>
      <c r="B47" s="26"/>
      <c r="C47" s="13"/>
      <c r="D47" s="13"/>
      <c r="E47" s="13"/>
      <c r="F47" s="30" t="s">
        <v>23</v>
      </c>
      <c r="G47" s="30"/>
      <c r="H47" s="31"/>
    </row>
    <row r="48" spans="1:8" ht="15">
      <c r="A48" s="27" t="s">
        <v>29</v>
      </c>
      <c r="B48" s="36"/>
      <c r="C48" s="14"/>
      <c r="D48" s="14"/>
      <c r="E48" s="14"/>
      <c r="F48" s="32"/>
      <c r="G48" s="32"/>
      <c r="H48" s="33"/>
    </row>
    <row r="49" spans="1:8" ht="15.75" thickBot="1">
      <c r="A49" s="28" t="s">
        <v>30</v>
      </c>
      <c r="B49" s="29"/>
      <c r="C49" s="15"/>
      <c r="D49" s="15"/>
      <c r="E49" s="15"/>
      <c r="F49" s="34"/>
      <c r="G49" s="34"/>
      <c r="H49" s="35"/>
    </row>
    <row r="50" spans="1:8" ht="5.0999999999999996" customHeight="1">
      <c r="A50" s="16"/>
      <c r="B50" s="17"/>
      <c r="C50" s="18"/>
      <c r="D50" s="18"/>
      <c r="E50" s="18"/>
      <c r="F50" s="19"/>
      <c r="G50" s="19"/>
      <c r="H50" s="19"/>
    </row>
    <row r="51" spans="1:8">
      <c r="A51" s="6"/>
      <c r="B51" s="11" t="s">
        <v>26</v>
      </c>
      <c r="C51" s="8"/>
      <c r="D51" s="8"/>
      <c r="E51" s="8"/>
      <c r="F51" s="8"/>
      <c r="G51" s="8"/>
      <c r="H51" s="8"/>
    </row>
    <row r="52" spans="1:8">
      <c r="A52" s="6" t="s">
        <v>8</v>
      </c>
      <c r="B52" s="10" t="s">
        <v>7</v>
      </c>
      <c r="C52" s="8"/>
      <c r="D52" s="8"/>
      <c r="E52" s="8"/>
      <c r="F52" s="8"/>
      <c r="G52" s="8"/>
      <c r="H52" s="8"/>
    </row>
    <row r="53" spans="1:8">
      <c r="A53" s="6"/>
      <c r="B53" s="10" t="s">
        <v>47</v>
      </c>
      <c r="C53" s="8">
        <v>0</v>
      </c>
      <c r="D53" s="8">
        <v>0</v>
      </c>
      <c r="E53" s="8">
        <v>1.1000000000000001</v>
      </c>
      <c r="F53" s="8">
        <v>113.32</v>
      </c>
      <c r="G53" s="8">
        <f>F53*E53</f>
        <v>124.652</v>
      </c>
      <c r="H53" s="8"/>
    </row>
    <row r="54" spans="1:8">
      <c r="A54" s="6"/>
      <c r="B54" s="10" t="s">
        <v>49</v>
      </c>
      <c r="C54" s="8">
        <v>102.1</v>
      </c>
      <c r="D54" s="8">
        <v>5.5</v>
      </c>
      <c r="E54" s="8">
        <v>3.13</v>
      </c>
      <c r="F54" s="8">
        <f>C54*D54</f>
        <v>561.54999999999995</v>
      </c>
      <c r="G54" s="8">
        <f>F54*E54</f>
        <v>1757.6514999999997</v>
      </c>
      <c r="H54" s="8"/>
    </row>
    <row r="55" spans="1:8">
      <c r="A55" s="6"/>
      <c r="B55" s="10" t="s">
        <v>48</v>
      </c>
      <c r="C55" s="8">
        <v>0</v>
      </c>
      <c r="D55" s="8">
        <v>0</v>
      </c>
      <c r="E55" s="8">
        <v>1.1000000000000001</v>
      </c>
      <c r="F55" s="8">
        <v>92.14</v>
      </c>
      <c r="G55" s="8">
        <f>F55*E55</f>
        <v>101.35400000000001</v>
      </c>
      <c r="H55" s="8"/>
    </row>
    <row r="56" spans="1:8">
      <c r="A56" s="6"/>
      <c r="B56" s="6"/>
      <c r="C56" s="8"/>
      <c r="D56" s="8"/>
      <c r="E56" s="8"/>
      <c r="F56" s="8"/>
      <c r="G56" s="12" t="s">
        <v>10</v>
      </c>
      <c r="H56" s="12">
        <f>ROUNDUP(SUM(G53:G55),0)</f>
        <v>1984</v>
      </c>
    </row>
    <row r="57" spans="1:8">
      <c r="A57" s="6" t="s">
        <v>35</v>
      </c>
      <c r="B57" s="10" t="s">
        <v>36</v>
      </c>
      <c r="C57" s="8"/>
      <c r="D57" s="8"/>
      <c r="E57" s="8"/>
      <c r="F57" s="8"/>
      <c r="G57" s="12"/>
      <c r="H57" s="12"/>
    </row>
    <row r="58" spans="1:8">
      <c r="A58" s="6"/>
      <c r="B58" s="10" t="s">
        <v>48</v>
      </c>
      <c r="C58" s="8">
        <v>32.770000000000003</v>
      </c>
      <c r="D58" s="8">
        <v>0</v>
      </c>
      <c r="E58" s="8">
        <v>0</v>
      </c>
      <c r="F58" s="8">
        <v>0</v>
      </c>
      <c r="G58" s="8">
        <f>G61</f>
        <v>49.843170000000008</v>
      </c>
      <c r="H58" s="8"/>
    </row>
    <row r="59" spans="1:8">
      <c r="A59" s="6"/>
      <c r="B59" s="6"/>
      <c r="C59" s="8"/>
      <c r="D59" s="8"/>
      <c r="E59" s="8"/>
      <c r="F59" s="8"/>
      <c r="G59" s="12" t="s">
        <v>10</v>
      </c>
      <c r="H59" s="12">
        <f>ROUNDUP(SUM(G58:G58),0)</f>
        <v>50</v>
      </c>
    </row>
    <row r="60" spans="1:8">
      <c r="A60" s="6" t="s">
        <v>11</v>
      </c>
      <c r="B60" s="10" t="s">
        <v>12</v>
      </c>
      <c r="C60" s="8"/>
      <c r="D60" s="8"/>
      <c r="E60" s="8"/>
      <c r="F60" s="8"/>
      <c r="G60" s="8"/>
      <c r="H60" s="8"/>
    </row>
    <row r="61" spans="1:8">
      <c r="A61" s="6"/>
      <c r="B61" s="10" t="s">
        <v>48</v>
      </c>
      <c r="C61" s="8">
        <v>32.770000000000003</v>
      </c>
      <c r="D61" s="8">
        <v>0</v>
      </c>
      <c r="E61" s="8">
        <v>0</v>
      </c>
      <c r="F61" s="8">
        <v>0</v>
      </c>
      <c r="G61" s="8">
        <f>G64*1.3</f>
        <v>49.843170000000008</v>
      </c>
      <c r="H61" s="8"/>
    </row>
    <row r="62" spans="1:8">
      <c r="A62" s="6"/>
      <c r="B62" s="6"/>
      <c r="C62" s="8"/>
      <c r="D62" s="8"/>
      <c r="E62" s="8"/>
      <c r="F62" s="8"/>
      <c r="G62" s="12" t="s">
        <v>10</v>
      </c>
      <c r="H62" s="12">
        <f>ROUNDUP(SUM(G61:G61),0)</f>
        <v>50</v>
      </c>
    </row>
    <row r="63" spans="1:8">
      <c r="A63" s="6" t="s">
        <v>13</v>
      </c>
      <c r="B63" s="10" t="s">
        <v>14</v>
      </c>
      <c r="C63" s="8"/>
      <c r="D63" s="8"/>
      <c r="E63" s="8"/>
      <c r="F63" s="8"/>
      <c r="G63" s="8"/>
      <c r="H63" s="8"/>
    </row>
    <row r="64" spans="1:8">
      <c r="A64" s="6"/>
      <c r="B64" s="10" t="s">
        <v>48</v>
      </c>
      <c r="C64" s="8">
        <v>32.770000000000003</v>
      </c>
      <c r="D64" s="8">
        <v>4.5</v>
      </c>
      <c r="E64" s="8">
        <v>0.26</v>
      </c>
      <c r="F64" s="8">
        <f>C64*D64</f>
        <v>147.465</v>
      </c>
      <c r="G64" s="8">
        <f>E64*F64</f>
        <v>38.340900000000005</v>
      </c>
      <c r="H64" s="8"/>
    </row>
    <row r="65" spans="1:8">
      <c r="A65" s="6"/>
      <c r="B65" s="6"/>
      <c r="C65" s="8"/>
      <c r="D65" s="8"/>
      <c r="E65" s="8"/>
      <c r="F65" s="8"/>
      <c r="G65" s="12" t="s">
        <v>10</v>
      </c>
      <c r="H65" s="12">
        <f>ROUNDUP(SUM(G64:G64),0)</f>
        <v>39</v>
      </c>
    </row>
    <row r="66" spans="1:8">
      <c r="A66" s="6" t="s">
        <v>15</v>
      </c>
      <c r="B66" s="10" t="s">
        <v>34</v>
      </c>
      <c r="C66" s="8"/>
      <c r="D66" s="8"/>
      <c r="E66" s="8"/>
      <c r="F66" s="8"/>
      <c r="G66" s="8"/>
      <c r="H66" s="8"/>
    </row>
    <row r="67" spans="1:8">
      <c r="A67" s="6"/>
      <c r="B67" s="10" t="s">
        <v>48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/>
    </row>
    <row r="68" spans="1:8">
      <c r="A68" s="6"/>
      <c r="B68" s="6"/>
      <c r="C68" s="8"/>
      <c r="D68" s="8"/>
      <c r="E68" s="8"/>
      <c r="F68" s="8"/>
      <c r="G68" s="12" t="s">
        <v>10</v>
      </c>
      <c r="H68" s="12">
        <f>ROUNDUP(SUM(G67:G67),0)</f>
        <v>0</v>
      </c>
    </row>
    <row r="69" spans="1:8">
      <c r="A69" s="6" t="s">
        <v>16</v>
      </c>
      <c r="B69" s="10" t="s">
        <v>17</v>
      </c>
      <c r="C69" s="8"/>
      <c r="D69" s="8"/>
      <c r="E69" s="8"/>
      <c r="F69" s="8"/>
      <c r="G69" s="8"/>
      <c r="H69" s="8"/>
    </row>
    <row r="70" spans="1:8">
      <c r="A70" s="6"/>
      <c r="B70" s="10" t="str">
        <f>B53</f>
        <v xml:space="preserve">       Est. 7200+17,6 a 7202+11,3 (Alça R. Guabirotuba/Av. C. Franco)</v>
      </c>
      <c r="C70" s="8">
        <v>0</v>
      </c>
      <c r="D70" s="8">
        <v>0</v>
      </c>
      <c r="E70" s="8">
        <v>0</v>
      </c>
      <c r="F70" s="8">
        <v>0</v>
      </c>
      <c r="G70" s="8">
        <f>(G53)*1.3</f>
        <v>162.04760000000002</v>
      </c>
      <c r="H70" s="8"/>
    </row>
    <row r="71" spans="1:8">
      <c r="A71" s="6"/>
      <c r="B71" s="10" t="str">
        <f>B54</f>
        <v xml:space="preserve">       Est. 7202+11,3 a 7207+13,4 (Inclui execução dos taludes)</v>
      </c>
      <c r="C71" s="8">
        <v>0</v>
      </c>
      <c r="D71" s="8">
        <v>0</v>
      </c>
      <c r="E71" s="8">
        <v>0</v>
      </c>
      <c r="F71" s="8">
        <v>0</v>
      </c>
      <c r="G71" s="8">
        <f>(G54)*1.3</f>
        <v>2284.9469499999996</v>
      </c>
      <c r="H71" s="8"/>
    </row>
    <row r="72" spans="1:8">
      <c r="A72" s="6"/>
      <c r="B72" s="10" t="str">
        <f>B55</f>
        <v xml:space="preserve">       Est. 7207+13,4 a 7208+12,8 (Alça R. Guabirotuba/Av. C. Franco)</v>
      </c>
      <c r="C72" s="8">
        <v>0</v>
      </c>
      <c r="D72" s="8">
        <v>0</v>
      </c>
      <c r="E72" s="8">
        <v>0</v>
      </c>
      <c r="F72" s="8">
        <v>0</v>
      </c>
      <c r="G72" s="8">
        <f>(G55)*1.3</f>
        <v>131.76020000000003</v>
      </c>
      <c r="H72" s="8"/>
    </row>
    <row r="73" spans="1:8">
      <c r="A73" s="6"/>
      <c r="B73" s="6"/>
      <c r="C73" s="8"/>
      <c r="D73" s="8"/>
      <c r="E73" s="8"/>
      <c r="F73" s="8"/>
      <c r="G73" s="12" t="s">
        <v>10</v>
      </c>
      <c r="H73" s="12">
        <f>ROUNDUP(SUM(G70:G72),0)</f>
        <v>2579</v>
      </c>
    </row>
    <row r="74" spans="1:8">
      <c r="A74" s="6" t="s">
        <v>37</v>
      </c>
      <c r="B74" s="10" t="s">
        <v>38</v>
      </c>
      <c r="C74" s="8"/>
      <c r="D74" s="8"/>
      <c r="E74" s="8"/>
      <c r="F74" s="8"/>
      <c r="G74" s="12"/>
      <c r="H74" s="12"/>
    </row>
    <row r="75" spans="1:8">
      <c r="A75" s="6"/>
      <c r="B75" s="10" t="s">
        <v>33</v>
      </c>
      <c r="C75" s="8">
        <v>0</v>
      </c>
      <c r="D75" s="8">
        <v>0</v>
      </c>
      <c r="E75" s="8">
        <v>0</v>
      </c>
      <c r="F75" s="8">
        <v>0</v>
      </c>
      <c r="G75" s="8">
        <f>G58*35</f>
        <v>1744.5109500000003</v>
      </c>
      <c r="H75" s="12"/>
    </row>
    <row r="76" spans="1:8">
      <c r="A76" s="6"/>
      <c r="B76" s="6" t="s">
        <v>50</v>
      </c>
      <c r="C76" s="8"/>
      <c r="D76" s="8"/>
      <c r="E76" s="8"/>
      <c r="F76" s="8"/>
      <c r="G76" s="12" t="s">
        <v>10</v>
      </c>
      <c r="H76" s="12">
        <f>ROUNDUP(SUM(G75),0)</f>
        <v>1745</v>
      </c>
    </row>
    <row r="77" spans="1:8">
      <c r="A77" s="6" t="s">
        <v>19</v>
      </c>
      <c r="B77" s="10" t="s">
        <v>18</v>
      </c>
      <c r="C77" s="8">
        <v>0</v>
      </c>
      <c r="D77" s="8">
        <v>0</v>
      </c>
      <c r="E77" s="8">
        <v>0</v>
      </c>
      <c r="F77" s="8">
        <f>SUM(F53:F55)</f>
        <v>767.00999999999988</v>
      </c>
      <c r="G77" s="8">
        <v>0</v>
      </c>
      <c r="H77" s="8"/>
    </row>
    <row r="78" spans="1:8">
      <c r="A78" s="6"/>
      <c r="B78" s="6"/>
      <c r="C78" s="8"/>
      <c r="D78" s="8"/>
      <c r="E78" s="8"/>
      <c r="F78" s="8"/>
      <c r="G78" s="12" t="s">
        <v>10</v>
      </c>
      <c r="H78" s="12">
        <f>ROUNDUP(SUM(F77),0)</f>
        <v>768</v>
      </c>
    </row>
    <row r="79" spans="1:8">
      <c r="A79" s="6" t="s">
        <v>21</v>
      </c>
      <c r="B79" s="10" t="s">
        <v>20</v>
      </c>
      <c r="C79" s="8">
        <v>0</v>
      </c>
      <c r="D79" s="8">
        <v>0</v>
      </c>
      <c r="E79" s="8">
        <v>0</v>
      </c>
      <c r="F79" s="8">
        <f>F77</f>
        <v>767.00999999999988</v>
      </c>
      <c r="G79" s="8">
        <v>0</v>
      </c>
      <c r="H79" s="8"/>
    </row>
    <row r="80" spans="1:8">
      <c r="A80" s="6"/>
      <c r="B80" s="10"/>
      <c r="C80" s="8"/>
      <c r="D80" s="8"/>
      <c r="E80" s="8"/>
      <c r="F80" s="8"/>
      <c r="G80" s="12" t="s">
        <v>10</v>
      </c>
      <c r="H80" s="12">
        <f>ROUNDUP(SUM(F79),0)</f>
        <v>768</v>
      </c>
    </row>
    <row r="81" spans="1:8">
      <c r="A81" s="6"/>
      <c r="B81" s="10"/>
      <c r="C81" s="8"/>
      <c r="D81" s="8"/>
      <c r="E81" s="8"/>
      <c r="F81" s="8"/>
      <c r="G81" s="12"/>
      <c r="H81" s="12"/>
    </row>
    <row r="82" spans="1:8">
      <c r="A82" s="6"/>
      <c r="B82" s="10"/>
      <c r="C82" s="8"/>
      <c r="D82" s="8"/>
      <c r="E82" s="8"/>
      <c r="F82" s="8"/>
      <c r="G82" s="12"/>
      <c r="H82" s="12"/>
    </row>
    <row r="83" spans="1:8">
      <c r="A83" s="6"/>
      <c r="B83" s="10"/>
      <c r="C83" s="8"/>
      <c r="D83" s="8"/>
      <c r="E83" s="8"/>
      <c r="F83" s="8"/>
      <c r="G83" s="12"/>
      <c r="H83" s="12"/>
    </row>
    <row r="84" spans="1:8">
      <c r="A84" s="6"/>
      <c r="B84" s="10"/>
      <c r="C84" s="8"/>
      <c r="D84" s="8"/>
      <c r="E84" s="8"/>
      <c r="F84" s="8"/>
      <c r="G84" s="12"/>
      <c r="H84" s="12"/>
    </row>
    <row r="85" spans="1:8">
      <c r="A85" s="6"/>
      <c r="B85" s="10"/>
      <c r="C85" s="8"/>
      <c r="D85" s="8"/>
      <c r="E85" s="8"/>
      <c r="F85" s="8"/>
      <c r="G85" s="12"/>
      <c r="H85" s="12"/>
    </row>
    <row r="86" spans="1:8">
      <c r="A86" s="6"/>
      <c r="B86" s="10"/>
      <c r="C86" s="8"/>
      <c r="D86" s="8"/>
      <c r="E86" s="8"/>
      <c r="F86" s="8"/>
      <c r="G86" s="12"/>
      <c r="H86" s="12"/>
    </row>
    <row r="87" spans="1:8">
      <c r="A87" s="6"/>
      <c r="B87" s="10"/>
      <c r="C87" s="8"/>
      <c r="D87" s="8"/>
      <c r="E87" s="8"/>
      <c r="F87" s="8"/>
      <c r="G87" s="12"/>
      <c r="H87" s="12"/>
    </row>
    <row r="88" spans="1:8">
      <c r="A88" s="6"/>
      <c r="B88" s="10"/>
      <c r="C88" s="8"/>
      <c r="D88" s="8"/>
      <c r="E88" s="8"/>
      <c r="F88" s="8"/>
      <c r="G88" s="12"/>
      <c r="H88" s="12"/>
    </row>
    <row r="89" spans="1:8">
      <c r="A89" s="6"/>
      <c r="B89" s="10"/>
      <c r="C89" s="8"/>
      <c r="D89" s="8"/>
      <c r="E89" s="8"/>
      <c r="F89" s="8"/>
      <c r="G89" s="12"/>
      <c r="H89" s="12"/>
    </row>
    <row r="90" spans="1:8">
      <c r="A90" s="6"/>
      <c r="B90" s="10"/>
      <c r="C90" s="8"/>
      <c r="D90" s="8"/>
      <c r="E90" s="8"/>
      <c r="F90" s="8"/>
      <c r="G90" s="12"/>
      <c r="H90" s="12"/>
    </row>
    <row r="91" spans="1:8">
      <c r="A91" s="6"/>
      <c r="B91" s="10"/>
      <c r="C91" s="8"/>
      <c r="D91" s="8"/>
      <c r="E91" s="8"/>
      <c r="F91" s="8"/>
      <c r="G91" s="12"/>
      <c r="H91" s="12"/>
    </row>
    <row r="92" spans="1:8">
      <c r="A92" s="6"/>
      <c r="B92" s="10"/>
      <c r="C92" s="8"/>
      <c r="D92" s="8"/>
      <c r="E92" s="8"/>
      <c r="F92" s="8"/>
      <c r="G92" s="12"/>
      <c r="H92" s="12"/>
    </row>
    <row r="93" spans="1:8">
      <c r="A93" s="6"/>
      <c r="B93" s="10"/>
      <c r="C93" s="8"/>
      <c r="D93" s="8"/>
      <c r="E93" s="8"/>
      <c r="F93" s="8"/>
      <c r="G93" s="12"/>
      <c r="H93" s="12"/>
    </row>
    <row r="94" spans="1:8">
      <c r="A94" s="6"/>
      <c r="B94" s="10"/>
      <c r="C94" s="8"/>
      <c r="D94" s="8"/>
      <c r="E94" s="8"/>
      <c r="F94" s="8"/>
      <c r="G94" s="12"/>
      <c r="H94" s="12"/>
    </row>
    <row r="95" spans="1:8">
      <c r="A95" s="6"/>
      <c r="B95" s="10"/>
      <c r="C95" s="8"/>
      <c r="D95" s="8"/>
      <c r="E95" s="8"/>
      <c r="F95" s="8"/>
      <c r="G95" s="8"/>
      <c r="H95" s="8"/>
    </row>
    <row r="96" spans="1:8" ht="13.5" thickBot="1">
      <c r="A96" s="21"/>
      <c r="B96" s="21"/>
      <c r="C96" s="22"/>
      <c r="D96" s="22"/>
      <c r="E96" s="22"/>
      <c r="F96" s="22"/>
      <c r="G96" s="21"/>
      <c r="H96" s="21"/>
    </row>
    <row r="97" spans="1:8">
      <c r="A97" s="25" t="s">
        <v>22</v>
      </c>
      <c r="B97" s="26"/>
      <c r="C97" s="13"/>
      <c r="D97" s="13"/>
      <c r="E97" s="13"/>
      <c r="F97" s="30" t="s">
        <v>23</v>
      </c>
      <c r="G97" s="30"/>
      <c r="H97" s="31"/>
    </row>
    <row r="98" spans="1:8" ht="15">
      <c r="A98" s="27" t="s">
        <v>29</v>
      </c>
      <c r="B98" s="36"/>
      <c r="C98" s="14"/>
      <c r="D98" s="14"/>
      <c r="E98" s="14"/>
      <c r="F98" s="32"/>
      <c r="G98" s="32"/>
      <c r="H98" s="33"/>
    </row>
    <row r="99" spans="1:8" ht="15.75" thickBot="1">
      <c r="A99" s="28" t="s">
        <v>30</v>
      </c>
      <c r="B99" s="29"/>
      <c r="C99" s="15"/>
      <c r="D99" s="15"/>
      <c r="E99" s="15"/>
      <c r="F99" s="34"/>
      <c r="G99" s="34"/>
      <c r="H99" s="35"/>
    </row>
    <row r="100" spans="1:8" ht="5.0999999999999996" customHeight="1">
      <c r="A100" s="16"/>
      <c r="B100" s="17"/>
      <c r="C100" s="18"/>
      <c r="D100" s="18"/>
      <c r="E100" s="18"/>
      <c r="F100" s="19"/>
      <c r="G100" s="19"/>
      <c r="H100" s="19"/>
    </row>
    <row r="101" spans="1:8">
      <c r="A101" s="6"/>
      <c r="B101" s="11" t="s">
        <v>27</v>
      </c>
      <c r="C101" s="8"/>
      <c r="D101" s="8"/>
      <c r="E101" s="8"/>
      <c r="F101" s="8"/>
      <c r="G101" s="8"/>
      <c r="H101" s="8"/>
    </row>
    <row r="102" spans="1:8">
      <c r="A102" s="6" t="s">
        <v>8</v>
      </c>
      <c r="B102" s="10" t="s">
        <v>7</v>
      </c>
      <c r="C102" s="8"/>
      <c r="D102" s="8"/>
      <c r="E102" s="8"/>
      <c r="F102" s="8"/>
      <c r="G102" s="8"/>
      <c r="H102" s="8"/>
    </row>
    <row r="103" spans="1:8">
      <c r="A103" s="6"/>
      <c r="B103" s="10" t="s">
        <v>51</v>
      </c>
      <c r="C103" s="8">
        <v>0</v>
      </c>
      <c r="D103" s="8">
        <v>0</v>
      </c>
      <c r="E103" s="8">
        <v>1.1000000000000001</v>
      </c>
      <c r="F103" s="8">
        <v>97.66</v>
      </c>
      <c r="G103" s="8">
        <f>F103*E103</f>
        <v>107.426</v>
      </c>
      <c r="H103" s="8"/>
    </row>
    <row r="104" spans="1:8">
      <c r="A104" s="6"/>
      <c r="B104" s="10" t="s">
        <v>52</v>
      </c>
      <c r="C104" s="8">
        <v>138.6</v>
      </c>
      <c r="D104" s="8">
        <v>8.91</v>
      </c>
      <c r="E104" s="8">
        <v>2.2799999999999998</v>
      </c>
      <c r="F104" s="8">
        <f>C104*D104</f>
        <v>1234.9259999999999</v>
      </c>
      <c r="G104" s="8">
        <f>F104*E104</f>
        <v>2815.6312799999996</v>
      </c>
      <c r="H104" s="8"/>
    </row>
    <row r="105" spans="1:8">
      <c r="A105" s="6"/>
      <c r="B105" s="6"/>
      <c r="C105" s="8"/>
      <c r="D105" s="8"/>
      <c r="E105" s="8"/>
      <c r="F105" s="8"/>
      <c r="G105" s="12" t="s">
        <v>10</v>
      </c>
      <c r="H105" s="12">
        <f>ROUNDUP(SUM(G103:G104),0)</f>
        <v>2924</v>
      </c>
    </row>
    <row r="106" spans="1:8">
      <c r="A106" s="6" t="s">
        <v>35</v>
      </c>
      <c r="B106" s="10" t="s">
        <v>36</v>
      </c>
      <c r="C106" s="8"/>
      <c r="D106" s="8"/>
      <c r="E106" s="8"/>
      <c r="F106" s="8"/>
      <c r="G106" s="12"/>
      <c r="H106" s="12"/>
    </row>
    <row r="107" spans="1:8">
      <c r="A107" s="6"/>
      <c r="B107" s="10" t="s">
        <v>28</v>
      </c>
      <c r="C107" s="8">
        <v>100</v>
      </c>
      <c r="D107" s="8">
        <v>0</v>
      </c>
      <c r="E107" s="8">
        <v>0</v>
      </c>
      <c r="F107" s="8">
        <v>0</v>
      </c>
      <c r="G107" s="8">
        <f>G110</f>
        <v>456.3</v>
      </c>
      <c r="H107" s="8"/>
    </row>
    <row r="108" spans="1:8">
      <c r="A108" s="6"/>
      <c r="B108" s="6"/>
      <c r="C108" s="8"/>
      <c r="D108" s="8"/>
      <c r="E108" s="8"/>
      <c r="F108" s="8"/>
      <c r="G108" s="12" t="s">
        <v>10</v>
      </c>
      <c r="H108" s="12">
        <f>ROUNDUP(SUM(G107:G107),0)</f>
        <v>457</v>
      </c>
    </row>
    <row r="109" spans="1:8">
      <c r="A109" s="6" t="s">
        <v>11</v>
      </c>
      <c r="B109" s="10" t="s">
        <v>12</v>
      </c>
      <c r="C109" s="8"/>
      <c r="D109" s="8"/>
      <c r="E109" s="8"/>
      <c r="F109" s="8"/>
      <c r="G109" s="8"/>
      <c r="H109" s="8"/>
    </row>
    <row r="110" spans="1:8">
      <c r="A110" s="6"/>
      <c r="B110" s="10" t="s">
        <v>28</v>
      </c>
      <c r="C110" s="8">
        <v>100</v>
      </c>
      <c r="D110" s="8">
        <v>0</v>
      </c>
      <c r="E110" s="8">
        <v>0</v>
      </c>
      <c r="F110" s="8">
        <v>0</v>
      </c>
      <c r="G110" s="8">
        <f>G113*1.3</f>
        <v>456.3</v>
      </c>
      <c r="H110" s="8"/>
    </row>
    <row r="111" spans="1:8">
      <c r="A111" s="6"/>
      <c r="B111" s="6"/>
      <c r="C111" s="8"/>
      <c r="D111" s="8"/>
      <c r="E111" s="8"/>
      <c r="F111" s="8"/>
      <c r="G111" s="12" t="s">
        <v>10</v>
      </c>
      <c r="H111" s="12">
        <f>ROUNDUP(SUM(G110:G110),0)</f>
        <v>457</v>
      </c>
    </row>
    <row r="112" spans="1:8">
      <c r="A112" s="6" t="s">
        <v>13</v>
      </c>
      <c r="B112" s="10" t="s">
        <v>14</v>
      </c>
      <c r="C112" s="8"/>
      <c r="D112" s="8"/>
      <c r="E112" s="8"/>
      <c r="F112" s="8"/>
      <c r="G112" s="8"/>
      <c r="H112" s="8"/>
    </row>
    <row r="113" spans="1:8">
      <c r="A113" s="6"/>
      <c r="B113" s="10" t="s">
        <v>28</v>
      </c>
      <c r="C113" s="8">
        <v>100</v>
      </c>
      <c r="D113" s="8">
        <v>4.5</v>
      </c>
      <c r="E113" s="8">
        <v>0.78</v>
      </c>
      <c r="F113" s="8">
        <f>C113*D113</f>
        <v>450</v>
      </c>
      <c r="G113" s="8">
        <f>E113*F113</f>
        <v>351</v>
      </c>
      <c r="H113" s="8"/>
    </row>
    <row r="114" spans="1:8">
      <c r="A114" s="6"/>
      <c r="B114" s="6"/>
      <c r="C114" s="8"/>
      <c r="D114" s="8"/>
      <c r="E114" s="8"/>
      <c r="F114" s="8"/>
      <c r="G114" s="12" t="s">
        <v>10</v>
      </c>
      <c r="H114" s="12">
        <f>ROUNDUP(SUM(G113:G113),0)</f>
        <v>351</v>
      </c>
    </row>
    <row r="115" spans="1:8">
      <c r="A115" s="6" t="s">
        <v>15</v>
      </c>
      <c r="B115" s="10" t="s">
        <v>34</v>
      </c>
      <c r="C115" s="8"/>
      <c r="D115" s="8"/>
      <c r="E115" s="8"/>
      <c r="F115" s="8"/>
      <c r="G115" s="8"/>
      <c r="H115" s="8"/>
    </row>
    <row r="116" spans="1:8">
      <c r="A116" s="6"/>
      <c r="B116" s="10" t="s">
        <v>28</v>
      </c>
      <c r="C116" s="8">
        <v>0</v>
      </c>
      <c r="D116" s="8">
        <v>0</v>
      </c>
      <c r="E116" s="8">
        <v>0</v>
      </c>
      <c r="F116" s="8">
        <v>0</v>
      </c>
      <c r="G116" s="8">
        <v>0</v>
      </c>
      <c r="H116" s="8"/>
    </row>
    <row r="117" spans="1:8">
      <c r="A117" s="6"/>
      <c r="B117" s="6"/>
      <c r="C117" s="8"/>
      <c r="D117" s="8"/>
      <c r="E117" s="8"/>
      <c r="F117" s="8"/>
      <c r="G117" s="12" t="s">
        <v>10</v>
      </c>
      <c r="H117" s="12">
        <f>ROUNDUP(SUM(G116:G116),0)</f>
        <v>0</v>
      </c>
    </row>
    <row r="118" spans="1:8">
      <c r="A118" s="6" t="s">
        <v>16</v>
      </c>
      <c r="B118" s="10" t="s">
        <v>17</v>
      </c>
      <c r="C118" s="8"/>
      <c r="D118" s="8"/>
      <c r="E118" s="8"/>
      <c r="F118" s="8"/>
      <c r="G118" s="8"/>
      <c r="H118" s="8"/>
    </row>
    <row r="119" spans="1:8">
      <c r="A119" s="6"/>
      <c r="B119" s="10" t="str">
        <f>B103</f>
        <v xml:space="preserve">       Est. 7500+0,0 a 7500+17,0 (Alça Av. C. Franco/A. Twardowski) </v>
      </c>
      <c r="C119" s="8">
        <v>0</v>
      </c>
      <c r="D119" s="8">
        <v>0</v>
      </c>
      <c r="E119" s="8">
        <v>0</v>
      </c>
      <c r="F119" s="8">
        <v>0</v>
      </c>
      <c r="G119" s="8">
        <f>G103*1.3</f>
        <v>139.65380000000002</v>
      </c>
      <c r="H119" s="8"/>
    </row>
    <row r="120" spans="1:8">
      <c r="A120" s="6"/>
      <c r="B120" s="10" t="str">
        <f>B104</f>
        <v xml:space="preserve">       Est. 7500+17,0 a 7507+15,6 (Inclui execução dos taludes)</v>
      </c>
      <c r="C120" s="8">
        <v>0</v>
      </c>
      <c r="D120" s="8">
        <v>0</v>
      </c>
      <c r="E120" s="8">
        <v>0</v>
      </c>
      <c r="F120" s="8">
        <v>0</v>
      </c>
      <c r="G120" s="8">
        <f>G104*1.3</f>
        <v>3660.3206639999994</v>
      </c>
      <c r="H120" s="8"/>
    </row>
    <row r="121" spans="1:8">
      <c r="A121" s="6"/>
      <c r="B121" s="6"/>
      <c r="C121" s="8"/>
      <c r="D121" s="8"/>
      <c r="E121" s="8"/>
      <c r="F121" s="8"/>
      <c r="G121" s="12" t="s">
        <v>10</v>
      </c>
      <c r="H121" s="12">
        <f>ROUNDUP(SUM(G119:G120),0)</f>
        <v>3800</v>
      </c>
    </row>
    <row r="122" spans="1:8">
      <c r="A122" s="6" t="s">
        <v>37</v>
      </c>
      <c r="B122" s="10" t="s">
        <v>38</v>
      </c>
      <c r="C122" s="8"/>
      <c r="D122" s="8"/>
      <c r="E122" s="8"/>
      <c r="F122" s="8"/>
      <c r="G122" s="12"/>
      <c r="H122" s="12"/>
    </row>
    <row r="123" spans="1:8">
      <c r="A123" s="6"/>
      <c r="B123" s="10" t="s">
        <v>39</v>
      </c>
      <c r="C123" s="8">
        <v>0</v>
      </c>
      <c r="D123" s="8">
        <v>0</v>
      </c>
      <c r="E123" s="8">
        <v>0</v>
      </c>
      <c r="F123" s="8">
        <v>0</v>
      </c>
      <c r="G123" s="8">
        <f>G107*35</f>
        <v>15970.5</v>
      </c>
      <c r="H123" s="12"/>
    </row>
    <row r="124" spans="1:8">
      <c r="A124" s="6"/>
      <c r="B124" s="6"/>
      <c r="C124" s="8"/>
      <c r="D124" s="8"/>
      <c r="E124" s="8"/>
      <c r="F124" s="8"/>
      <c r="G124" s="12" t="s">
        <v>10</v>
      </c>
      <c r="H124" s="12">
        <f>ROUNDUP(SUM(G123),0)</f>
        <v>15971</v>
      </c>
    </row>
    <row r="125" spans="1:8">
      <c r="A125" s="6" t="s">
        <v>19</v>
      </c>
      <c r="B125" s="10" t="s">
        <v>18</v>
      </c>
      <c r="C125" s="8">
        <v>0</v>
      </c>
      <c r="D125" s="8">
        <v>0</v>
      </c>
      <c r="E125" s="8">
        <v>0</v>
      </c>
      <c r="F125" s="8">
        <f>SUM(F103:F104)</f>
        <v>1332.586</v>
      </c>
      <c r="G125" s="8">
        <v>0</v>
      </c>
      <c r="H125" s="8"/>
    </row>
    <row r="126" spans="1:8">
      <c r="A126" s="6"/>
      <c r="B126" s="6"/>
      <c r="C126" s="8"/>
      <c r="D126" s="8"/>
      <c r="E126" s="8"/>
      <c r="F126" s="8"/>
      <c r="G126" s="12" t="s">
        <v>10</v>
      </c>
      <c r="H126" s="12">
        <f>ROUNDUP(SUM(F125),0)</f>
        <v>1333</v>
      </c>
    </row>
    <row r="127" spans="1:8">
      <c r="A127" s="6" t="s">
        <v>21</v>
      </c>
      <c r="B127" s="10" t="s">
        <v>20</v>
      </c>
      <c r="C127" s="8">
        <v>0</v>
      </c>
      <c r="D127" s="8">
        <v>0</v>
      </c>
      <c r="E127" s="8">
        <v>0</v>
      </c>
      <c r="F127" s="8">
        <f>F125</f>
        <v>1332.586</v>
      </c>
      <c r="G127" s="8">
        <v>0</v>
      </c>
      <c r="H127" s="8"/>
    </row>
    <row r="128" spans="1:8">
      <c r="A128" s="6"/>
      <c r="B128" s="10"/>
      <c r="C128" s="8"/>
      <c r="D128" s="8"/>
      <c r="E128" s="8"/>
      <c r="F128" s="8"/>
      <c r="G128" s="12" t="s">
        <v>10</v>
      </c>
      <c r="H128" s="12">
        <f>ROUNDUP(SUM(F127),0)</f>
        <v>1333</v>
      </c>
    </row>
    <row r="129" spans="1:8">
      <c r="A129" s="6"/>
      <c r="B129" s="10"/>
      <c r="C129" s="8"/>
      <c r="D129" s="8"/>
      <c r="E129" s="8"/>
      <c r="F129" s="8"/>
      <c r="G129" s="12"/>
      <c r="H129" s="12"/>
    </row>
    <row r="130" spans="1:8">
      <c r="A130" s="6"/>
      <c r="B130" s="10"/>
      <c r="C130" s="8"/>
      <c r="D130" s="8"/>
      <c r="E130" s="8"/>
      <c r="F130" s="8"/>
      <c r="G130" s="12"/>
      <c r="H130" s="12"/>
    </row>
    <row r="131" spans="1:8">
      <c r="A131" s="6"/>
      <c r="B131" s="10"/>
      <c r="C131" s="8"/>
      <c r="D131" s="8"/>
      <c r="E131" s="8"/>
      <c r="F131" s="8"/>
      <c r="G131" s="12"/>
      <c r="H131" s="12"/>
    </row>
    <row r="132" spans="1:8">
      <c r="A132" s="6"/>
      <c r="B132" s="10"/>
      <c r="C132" s="8"/>
      <c r="D132" s="8"/>
      <c r="E132" s="8"/>
      <c r="F132" s="8"/>
      <c r="G132" s="12"/>
      <c r="H132" s="12"/>
    </row>
    <row r="133" spans="1:8">
      <c r="A133" s="6"/>
      <c r="B133" s="10"/>
      <c r="C133" s="8"/>
      <c r="D133" s="8"/>
      <c r="E133" s="8"/>
      <c r="F133" s="8"/>
      <c r="G133" s="12"/>
      <c r="H133" s="12"/>
    </row>
    <row r="134" spans="1:8">
      <c r="A134" s="6"/>
      <c r="B134" s="10"/>
      <c r="C134" s="8"/>
      <c r="D134" s="8"/>
      <c r="E134" s="8"/>
      <c r="F134" s="8"/>
      <c r="G134" s="12"/>
      <c r="H134" s="12"/>
    </row>
    <row r="135" spans="1:8">
      <c r="A135" s="6"/>
      <c r="B135" s="10"/>
      <c r="C135" s="8"/>
      <c r="D135" s="8"/>
      <c r="E135" s="8"/>
      <c r="F135" s="8"/>
      <c r="G135" s="12"/>
      <c r="H135" s="12"/>
    </row>
    <row r="136" spans="1:8">
      <c r="A136" s="6"/>
      <c r="B136" s="10"/>
      <c r="C136" s="8"/>
      <c r="D136" s="8"/>
      <c r="E136" s="8"/>
      <c r="F136" s="8"/>
      <c r="G136" s="12"/>
      <c r="H136" s="12"/>
    </row>
    <row r="137" spans="1:8">
      <c r="A137" s="6"/>
      <c r="B137" s="10"/>
      <c r="C137" s="8"/>
      <c r="D137" s="8"/>
      <c r="E137" s="8"/>
      <c r="F137" s="8"/>
      <c r="G137" s="12"/>
      <c r="H137" s="12"/>
    </row>
    <row r="138" spans="1:8">
      <c r="A138" s="6"/>
      <c r="B138" s="10"/>
      <c r="C138" s="8"/>
      <c r="D138" s="8"/>
      <c r="E138" s="8"/>
      <c r="F138" s="8"/>
      <c r="G138" s="12"/>
      <c r="H138" s="12"/>
    </row>
    <row r="139" spans="1:8">
      <c r="A139" s="6"/>
      <c r="B139" s="10"/>
      <c r="C139" s="8"/>
      <c r="D139" s="8"/>
      <c r="E139" s="8"/>
      <c r="F139" s="8"/>
      <c r="G139" s="12"/>
      <c r="H139" s="12"/>
    </row>
    <row r="140" spans="1:8">
      <c r="A140" s="6"/>
      <c r="B140" s="10"/>
      <c r="C140" s="8"/>
      <c r="D140" s="8"/>
      <c r="E140" s="8"/>
      <c r="F140" s="8"/>
      <c r="G140" s="12"/>
      <c r="H140" s="12"/>
    </row>
    <row r="141" spans="1:8">
      <c r="A141" s="6"/>
      <c r="B141" s="10"/>
      <c r="C141" s="8"/>
      <c r="D141" s="8"/>
      <c r="E141" s="8"/>
      <c r="F141" s="8"/>
      <c r="G141" s="12"/>
      <c r="H141" s="12"/>
    </row>
    <row r="142" spans="1:8">
      <c r="A142" s="6"/>
      <c r="B142" s="10"/>
      <c r="C142" s="8"/>
      <c r="D142" s="8"/>
      <c r="E142" s="8"/>
      <c r="F142" s="8"/>
      <c r="G142" s="12"/>
      <c r="H142" s="12"/>
    </row>
    <row r="143" spans="1:8">
      <c r="A143" s="6"/>
      <c r="B143" s="10"/>
      <c r="C143" s="8"/>
      <c r="D143" s="8"/>
      <c r="E143" s="8"/>
      <c r="F143" s="8"/>
      <c r="G143" s="12"/>
      <c r="H143" s="12"/>
    </row>
    <row r="144" spans="1:8">
      <c r="A144" s="6"/>
      <c r="B144" s="10"/>
      <c r="C144" s="8"/>
      <c r="D144" s="8"/>
      <c r="E144" s="8"/>
      <c r="F144" s="8"/>
      <c r="G144" s="8"/>
      <c r="H144" s="8"/>
    </row>
    <row r="145" spans="1:8" ht="13.5" thickBot="1">
      <c r="A145" s="21"/>
      <c r="B145" s="21"/>
      <c r="C145" s="22"/>
      <c r="D145" s="22"/>
      <c r="E145" s="22"/>
      <c r="F145" s="22"/>
      <c r="G145" s="21"/>
      <c r="H145" s="21"/>
    </row>
    <row r="146" spans="1:8">
      <c r="A146" s="25" t="s">
        <v>22</v>
      </c>
      <c r="B146" s="26"/>
      <c r="C146" s="13"/>
      <c r="D146" s="13"/>
      <c r="E146" s="13"/>
      <c r="F146" s="30" t="s">
        <v>23</v>
      </c>
      <c r="G146" s="30"/>
      <c r="H146" s="31"/>
    </row>
    <row r="147" spans="1:8" ht="15">
      <c r="A147" s="27" t="s">
        <v>29</v>
      </c>
      <c r="B147" s="36"/>
      <c r="C147" s="14"/>
      <c r="D147" s="14"/>
      <c r="E147" s="14"/>
      <c r="F147" s="32"/>
      <c r="G147" s="32"/>
      <c r="H147" s="33"/>
    </row>
    <row r="148" spans="1:8" ht="15.75" thickBot="1">
      <c r="A148" s="28" t="s">
        <v>30</v>
      </c>
      <c r="B148" s="29"/>
      <c r="C148" s="15"/>
      <c r="D148" s="15"/>
      <c r="E148" s="15"/>
      <c r="F148" s="34"/>
      <c r="G148" s="34"/>
      <c r="H148" s="35"/>
    </row>
  </sheetData>
  <mergeCells count="20">
    <mergeCell ref="A146:B146"/>
    <mergeCell ref="F146:H148"/>
    <mergeCell ref="A147:B147"/>
    <mergeCell ref="A148:B148"/>
    <mergeCell ref="A97:B97"/>
    <mergeCell ref="F97:H99"/>
    <mergeCell ref="A98:B98"/>
    <mergeCell ref="A99:B99"/>
    <mergeCell ref="G1:G3"/>
    <mergeCell ref="H1:H3"/>
    <mergeCell ref="A47:B47"/>
    <mergeCell ref="F47:H49"/>
    <mergeCell ref="A48:B48"/>
    <mergeCell ref="A49:B49"/>
    <mergeCell ref="A1:A3"/>
    <mergeCell ref="B1:B3"/>
    <mergeCell ref="C1:C3"/>
    <mergeCell ref="D1:D3"/>
    <mergeCell ref="E1:E3"/>
    <mergeCell ref="F1:F3"/>
  </mergeCells>
  <conditionalFormatting sqref="C123:F123 C113:F113 C120:G120 C106:H108 C75:F75 C58:H59 F47 F51:F1048576 C47:E1048576 G51:H95 D61:F61 G97:H1048576 D110:F110 C1:H46">
    <cfRule type="cellIs" dxfId="1" priority="1" stopIfTrue="1" operator="equal">
      <formula>0</formula>
    </cfRule>
  </conditionalFormatting>
  <printOptions horizontalCentered="1"/>
  <pageMargins left="0.51181102362204722" right="0.51181102362204722" top="0.98425196850393704" bottom="0.78740157480314965" header="0.31496062992125984" footer="0.31496062992125984"/>
  <pageSetup paperSize="9" scale="76" orientation="landscape" r:id="rId1"/>
  <rowBreaks count="2" manualBreakCount="2">
    <brk id="49" max="7" man="1"/>
    <brk id="99" max="7" man="1"/>
  </rowBreaks>
  <ignoredErrors>
    <ignoredError sqref="F43 F7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SUBLOTE 2.3</vt:lpstr>
      <vt:lpstr>'SUBLOTE 2.3'!Area_de_impressao</vt:lpstr>
      <vt:lpstr>'SUBLOTE 2.3'!Titulos_de_impressao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.</cp:lastModifiedBy>
  <cp:lastPrinted>2011-09-02T19:07:26Z</cp:lastPrinted>
  <dcterms:created xsi:type="dcterms:W3CDTF">2011-07-21T18:05:50Z</dcterms:created>
  <dcterms:modified xsi:type="dcterms:W3CDTF">2011-11-23T17:07:44Z</dcterms:modified>
</cp:coreProperties>
</file>